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1"/>
  </bookViews>
  <sheets>
    <sheet name="Guidance for agencies" sheetId="1" r:id="rId1"/>
    <sheet name="Summary and sign-off" sheetId="2" r:id="rId2"/>
    <sheet name="Travel" sheetId="3" r:id="rId3"/>
    <sheet name="Hospitality" sheetId="4" r:id="rId4"/>
    <sheet name="All other expenses" sheetId="5" r:id="rId5"/>
    <sheet name="Gifts and benefits" sheetId="6" r:id="rId6"/>
    <sheet name="Sheet1" sheetId="7" r:id="rId7"/>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'Travel'!$A$1:$E$112</definedName>
  </definedNames>
  <calcPr fullCalcOnLoad="1"/>
</workbook>
</file>

<file path=xl/comments1.xml><?xml version="1.0" encoding="utf-8"?>
<comments xmlns="http://schemas.openxmlformats.org/spreadsheetml/2006/main">
  <authors>
    <author>Ken Smart [SSC]</author>
  </authors>
  <commentList>
    <comment ref="A58" authorId="0">
      <text>
        <r>
          <rPr>
            <sz val="9"/>
            <rFont val="Tahoma"/>
            <family val="2"/>
          </rPr>
          <t xml:space="preserve">
Update link once finalised for new workbook</t>
        </r>
      </text>
    </comment>
  </commentList>
</comments>
</file>

<file path=xl/comments3.xml><?xml version="1.0" encoding="utf-8"?>
<comments xmlns="http://schemas.openxmlformats.org/spreadsheetml/2006/main">
  <authors>
    <author>Ken Smart [SSC]</author>
  </authors>
  <commentList>
    <comment ref="A90" authorId="0">
      <text>
        <r>
          <rPr>
            <sz val="9"/>
            <rFont val="Tahoma"/>
            <family val="2"/>
          </rPr>
          <t xml:space="preserve">
Insert additional rows as needed:
- 'right click' on a row number (left of screen)
- select 'Insert' (this will insert a row above it)
</t>
        </r>
      </text>
    </comment>
    <comment ref="A22" authorId="0">
      <text>
        <r>
          <rPr>
            <sz val="9"/>
            <rFont val="Tahoma"/>
            <family val="2"/>
          </rPr>
          <t xml:space="preserve">
Insert additional rows as needed:
- 'right click' on a row number (left of screen)
- select 'Insert' (this will insert a row above it)
</t>
        </r>
      </text>
    </comment>
    <comment ref="A11" authorId="0">
      <text>
        <r>
          <rPr>
            <sz val="9"/>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text>
        <r>
          <rPr>
            <sz val="9"/>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text>
        <r>
          <rPr>
            <sz val="9"/>
            <rFont val="Tahoma"/>
            <family val="2"/>
          </rPr>
          <t xml:space="preserve">
Insert additional rows as needed:
- 'right click' on a row number (left of screen)
- select 'Insert' (this will insert a row above it)
</t>
        </r>
      </text>
    </comment>
  </commentList>
</comments>
</file>

<file path=xl/comments6.xml><?xml version="1.0" encoding="utf-8"?>
<comments xmlns="http://schemas.openxmlformats.org/spreadsheetml/2006/main">
  <authors>
    <author>Ken Smart [SSC]</author>
  </authors>
  <commentList>
    <comment ref="A10" authorId="0">
      <text>
        <r>
          <rPr>
            <sz val="9"/>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<sst xmlns="http://schemas.openxmlformats.org/spreadsheetml/2006/main" count="285" uniqueCount="197">
  <si>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</si>
  <si>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</si>
  <si>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</si>
  <si>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</si>
  <si>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</si>
  <si>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</si>
  <si>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</si>
  <si>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</si>
  <si>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</si>
  <si>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</si>
  <si>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</si>
  <si>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</si>
  <si>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</si>
  <si>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</si>
  <si>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</si>
  <si>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</si>
  <si>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</si>
  <si>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</si>
  <si>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</si>
  <si>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</si>
  <si>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</si>
  <si>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</si>
  <si>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</si>
  <si>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</si>
  <si>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</si>
  <si>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</si>
  <si>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</si>
  <si>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</si>
  <si>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</si>
  <si>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</si>
  <si>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</si>
  <si>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</si>
  <si>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</si>
  <si>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indexed="9"/>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</si>
  <si>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</si>
  <si>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</si>
  <si>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</si>
  <si>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</si>
  <si>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</si>
  <si>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</si>
  <si>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</si>
  <si>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</si>
  <si>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</si>
  <si>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</si>
  <si>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indexed="9"/>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</si>
  <si>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</si>
  <si>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</si>
  <si>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</si>
  <si>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</si>
  <si>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</si>
  <si>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</si>
  <si>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indexed="9"/>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</si>
  <si>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</si>
  <si>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</si>
  <si>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</si>
  <si>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</si>
  <si>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</si>
  <si>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</si>
  <si>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</si>
  <si>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</si>
  <si>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</si>
  <si>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</si>
  <si>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</si>
  <si>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</si>
  <si>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</si>
  <si>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</si>
  <si>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</si>
  <si>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</si>
  <si>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</si>
  <si>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</si>
  <si>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</si>
  <si>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</si>
  <si>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</si>
  <si>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</si>
  <si>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val="single"/>
        <sz val="11"/>
        <color indexed="30"/>
        <rFont val="Arial"/>
        <family val="2"/>
      </rPr>
      <t>http://www.ssc.govt.nz/ce-expenses-disclosure</t>
    </r>
  </si>
  <si>
    <r>
      <rPr>
        <sz val="11"/>
        <rFont val="Arial"/>
        <family val="2"/>
      </rPr>
      <t>For help with publishing on data.govt contact</t>
    </r>
    <r>
      <rPr>
        <sz val="11"/>
        <color indexed="12"/>
        <rFont val="Arial"/>
        <family val="2"/>
      </rPr>
      <t xml:space="preserve"> </t>
    </r>
    <r>
      <rPr>
        <u val="single"/>
        <sz val="11"/>
        <color indexed="12"/>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</si>
  <si>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</si>
  <si>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</si>
  <si>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</si>
  <si>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</si>
  <si>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</si>
  <si>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</si>
  <si>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indexed="9"/>
        <rFont val="Arial"/>
        <family val="2"/>
      </rPr>
      <t>(drop-down list in cell)</t>
    </r>
  </si>
  <si>
    <r>
      <t>Estimated value in NZ$</t>
    </r>
    <r>
      <rPr>
        <sz val="10"/>
        <color indexed="9"/>
        <rFont val="Arial"/>
        <family val="2"/>
      </rPr>
      <t xml:space="preserve">
(drop-down list in cell </t>
    </r>
    <r>
      <rPr>
        <sz val="10"/>
        <rFont val="Arial"/>
        <family val="2"/>
      </rPr>
      <t>but</t>
    </r>
    <r>
      <rPr>
        <sz val="10"/>
        <color indexed="9"/>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</si>
  <si>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</si>
  <si>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</si>
  <si>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</si>
  <si>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indexed="9"/>
        <rFont val="Arial"/>
        <family val="2"/>
      </rPr>
      <t>(what and for how many e.g. dinner for 5)</t>
    </r>
  </si>
  <si>
    <r>
      <t xml:space="preserve">Type of expense
</t>
    </r>
    <r>
      <rPr>
        <sz val="10"/>
        <color indexed="9"/>
        <rFont val="Arial"/>
        <family val="2"/>
      </rPr>
      <t>(e.g. taxi, parking, bus)</t>
    </r>
  </si>
  <si>
    <r>
      <t xml:space="preserve">Purpose of hospitality
</t>
    </r>
    <r>
      <rPr>
        <sz val="10"/>
        <color indexed="9"/>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</si>
  <si>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</si>
  <si>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</si>
  <si>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indexed="9"/>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</si>
  <si>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</si>
  <si>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</si>
  <si>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</si>
  <si>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</si>
  <si>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</si>
  <si>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</si>
  <si>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</si>
  <si>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</si>
  <si>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</si>
  <si>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indexed="9"/>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</si>
  <si>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</si>
  <si>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</si>
  <si>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</si>
  <si>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</si>
  <si>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</si>
  <si>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</si>
  <si>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</si>
  <si>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</si>
  <si>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</si>
  <si>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</si>
  <si>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</si>
  <si>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</si>
  <si>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</si>
  <si>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</si>
  <si>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</si>
  <si>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val="single"/>
        <sz val="11"/>
        <color indexed="12"/>
        <rFont val="Arial"/>
        <family val="2"/>
      </rPr>
      <t>https://www.data.govt.nz/toolkit/how-do-i-add-or-update-our-chief-executive-expenses/</t>
    </r>
  </si>
  <si>
    <r>
      <rPr>
        <sz val="11"/>
        <rFont val="Arial"/>
        <family val="2"/>
      </rPr>
      <t xml:space="preserve">The following is a summary from "Chief Executive Expense Disclosures: A Guide for Agency Staff":  </t>
    </r>
    <r>
      <rPr>
        <u val="single"/>
        <sz val="11"/>
        <color indexed="12"/>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</si>
  <si>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val="single"/>
        <sz val="11"/>
        <color indexed="12"/>
        <rFont val="Arial"/>
        <family val="2"/>
      </rPr>
      <t>http://www.ssc.govt.nz/ce-expenses-disclosure</t>
    </r>
  </si>
  <si>
    <r>
      <rPr>
        <sz val="11"/>
        <rFont val="Arial"/>
        <family val="2"/>
      </rPr>
      <t xml:space="preserve">The above is a summary from "Chief Executive Expense Disclosures: A Guide for Agency Staff":  </t>
    </r>
    <r>
      <rPr>
        <u val="single"/>
        <sz val="11"/>
        <color indexed="12"/>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</si>
  <si>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val="single"/>
        <sz val="11"/>
        <color indexed="12"/>
        <rFont val="Arial"/>
        <family val="2"/>
      </rPr>
      <t>ceexpenses@ssc.govt.nz</t>
    </r>
  </si>
  <si>
    <r>
      <rPr>
        <sz val="11"/>
        <rFont val="Arial"/>
        <family val="2"/>
      </rPr>
      <t xml:space="preserve">Expenses should be posted on agency websites and linked to www.data.govt.nz. See: </t>
    </r>
    <r>
      <rPr>
        <u val="single"/>
        <sz val="11"/>
        <color indexed="12"/>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</si>
  <si>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</si>
  <si>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</si>
  <si>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indexed="9"/>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</si>
  <si>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</si>
  <si>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indexed="9"/>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</si>
  <si>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</si>
  <si>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</si>
  <si>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</si>
  <si>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</si>
  <si>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</si>
  <si>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indexed="8"/>
        <rFont val="Arial"/>
        <family val="2"/>
      </rPr>
      <t>Include all gifts, invitations to events and other hospitality</t>
    </r>
    <r>
      <rPr>
        <i/>
        <sz val="10"/>
        <color indexed="8"/>
        <rFont val="Arial"/>
        <family val="2"/>
      </rPr>
      <t xml:space="preserve">, of $50 or more in total value per year, offered to the chief executive by people external to the organisation.
Include all gifts, invitations or other hospitality </t>
    </r>
    <r>
      <rPr>
        <b/>
        <i/>
        <sz val="10"/>
        <color indexed="8"/>
        <rFont val="Arial"/>
        <family val="2"/>
      </rPr>
      <t>whether accepted or declined</t>
    </r>
    <r>
      <rPr>
        <i/>
        <sz val="10"/>
        <color indexed="8"/>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</si>
  <si>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</si>
  <si>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</si>
  <si>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</si>
  <si>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</si>
  <si>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</si>
  <si>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</si>
  <si>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</si>
  <si>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</si>
  <si>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indexed="9"/>
        <rFont val="Arial"/>
        <family val="2"/>
      </rPr>
      <t xml:space="preserve"> (including travel within NZ at beginning and end of overseas trip)</t>
    </r>
  </si>
  <si>
    <t>Cost in NZ$**</t>
  </si>
  <si>
    <r>
      <t xml:space="preserve">Purpose of travel
</t>
    </r>
    <r>
      <rPr>
        <sz val="10"/>
        <color indexed="9"/>
        <rFont val="Arial"/>
        <family val="2"/>
      </rPr>
      <t>(e.g. attending XYZ conference for 3 days)***</t>
    </r>
  </si>
  <si>
    <r>
      <t xml:space="preserve">Purpose of travel
</t>
    </r>
    <r>
      <rPr>
        <sz val="10"/>
        <color indexed="9"/>
        <rFont val="Arial"/>
        <family val="2"/>
      </rPr>
      <t>(e.g. visiting district office for two days...)***</t>
    </r>
  </si>
  <si>
    <r>
      <t>Purpose of travel</t>
    </r>
    <r>
      <rPr>
        <sz val="10"/>
        <color indexed="9"/>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</si>
  <si>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</si>
  <si>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</si>
  <si>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</si>
  <si>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</si>
  <si>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</si>
  <si>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</si>
  <si>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</si>
  <si>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</si>
  <si>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</si>
  <si>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</si>
  <si>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</si>
  <si>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</si>
  <si>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</si>
  <si>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</si>
  <si>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indexed="9"/>
        <rFont val="Arial"/>
        <family val="2"/>
      </rPr>
      <t>(e.g. phone and data costs, membership fees)</t>
    </r>
  </si>
  <si>
    <r>
      <t xml:space="preserve">Description
</t>
    </r>
    <r>
      <rPr>
        <sz val="10"/>
        <color indexed="9"/>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</si>
  <si>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</si>
  <si>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</si>
  <si>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</si>
  <si>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</si>
  <si>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Lakes District Health Board</t>
  </si>
  <si>
    <t>Nick Saville-Wood</t>
  </si>
  <si>
    <t>Nil</t>
  </si>
  <si>
    <t>Healthcare Leaders Forum registration fee</t>
  </si>
  <si>
    <t>registration fee</t>
  </si>
  <si>
    <t>Virtual</t>
  </si>
  <si>
    <t>Accommodation</t>
  </si>
  <si>
    <t>Hamilton</t>
  </si>
  <si>
    <t>Te Reo professional development</t>
  </si>
  <si>
    <t>Midland CEs meeting</t>
  </si>
  <si>
    <t>New Plymouth</t>
  </si>
  <si>
    <t>National CEs meeting</t>
  </si>
  <si>
    <t>Flights</t>
  </si>
  <si>
    <t>Wellington</t>
  </si>
  <si>
    <t>Dinner</t>
  </si>
  <si>
    <t>Dinner - CE and CMO (business meeting)</t>
  </si>
  <si>
    <t>Breakfast - CE and Chair (business meeting)</t>
  </si>
  <si>
    <t>Airport parking</t>
  </si>
  <si>
    <t>bottle of wine</t>
  </si>
  <si>
    <t>CBS</t>
  </si>
  <si>
    <t>Meals</t>
  </si>
  <si>
    <t>Taxi</t>
  </si>
  <si>
    <t>ACHSM Fellowship annual membership 1/4/21 to 31/3/22</t>
  </si>
  <si>
    <t>Minister of Health meeting</t>
  </si>
  <si>
    <t>Refreshments</t>
  </si>
  <si>
    <t>No items</t>
  </si>
  <si>
    <t>bottles of wine</t>
  </si>
  <si>
    <t>RBL</t>
  </si>
  <si>
    <t>This disclosure has been approved by the Board Chair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</si>
</sst>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quot;$&quot;#,##0.00"/>
    <numFmt numFmtId="167" formatCode="[$-1409]d\ mmmm\ yyyy;@"/>
  </numFmts>
  <fonts count="84">
    <font>
      <sz val="10"/>
      <color theme="1"/>
      <name val="Arial"/>
      <family val="2"/>
    </font>
    <font>
      <sz val="11"/>
      <color indexed="8"/>
      <name val="Calibri"/>
      <family val="2"/>
    </font>
    <font>
      <b/>
      <sz val="10"/>
      <color indexed="8"/>
      <name val="Arial"/>
      <family val="2"/>
    </font>
    <font>
      <b/>
      <i/>
      <sz val="12"/>
      <color indexed="8"/>
      <name val="Arial"/>
      <family val="2"/>
    </font>
    <font>
      <b/>
      <sz val="12"/>
      <color indexed="8"/>
      <name val="Arial"/>
      <family val="2"/>
    </font>
    <font>
      <i/>
      <sz val="10"/>
      <color indexed="8"/>
      <name val="Arial"/>
      <family val="2"/>
    </font>
    <font>
      <sz val="10"/>
      <color indexed="8"/>
      <name val="Arial"/>
      <family val="2"/>
    </font>
    <font>
      <b/>
      <i/>
      <sz val="10"/>
      <color indexed="8"/>
      <name val="Arial"/>
      <family val="2"/>
    </font>
    <font>
      <sz val="11"/>
      <name val="Arial"/>
      <family val="2"/>
    </font>
    <font>
      <u val="single"/>
      <sz val="11"/>
      <color indexed="12"/>
      <name val="Arial"/>
      <family val="2"/>
    </font>
    <font>
      <sz val="12"/>
      <color indexed="8"/>
      <name val="Arial"/>
      <family val="2"/>
    </font>
    <font>
      <sz val="10"/>
      <name val="Arial"/>
      <family val="2"/>
    </font>
    <font>
      <sz val="10"/>
      <color indexed="9"/>
      <name val="Arial"/>
      <family val="2"/>
    </font>
    <font>
      <b/>
      <sz val="12"/>
      <name val="Arial"/>
      <family val="2"/>
    </font>
    <font>
      <b/>
      <sz val="10"/>
      <name val="Arial"/>
      <family val="2"/>
    </font>
    <font>
      <sz val="12"/>
      <color indexed="9"/>
      <name val="Arial"/>
      <family val="2"/>
    </font>
    <font>
      <u val="single"/>
      <sz val="11"/>
      <color indexed="30"/>
      <name val="Arial"/>
      <family val="2"/>
    </font>
    <font>
      <sz val="11"/>
      <color indexed="12"/>
      <name val="Arial"/>
      <family val="2"/>
    </font>
    <font>
      <sz val="9"/>
      <name val="Tahoma"/>
      <family val="2"/>
    </font>
    <font>
      <b/>
      <sz val="11"/>
      <name val="Arial"/>
      <family val="2"/>
    </font>
    <font>
      <u val="single"/>
      <sz val="10"/>
      <color indexed="12"/>
      <name val="Arial"/>
      <family val="2"/>
    </font>
    <font>
      <b/>
      <sz val="12"/>
      <color indexed="9"/>
      <name val="Arial"/>
      <family val="2"/>
    </font>
    <font>
      <b/>
      <sz val="10"/>
      <color indexed="9"/>
      <name val="Arial"/>
      <family val="2"/>
    </font>
    <font>
      <b/>
      <sz val="10"/>
      <color indexed="23"/>
      <name val="Arial"/>
      <family val="2"/>
    </font>
    <font>
      <b/>
      <sz val="12"/>
      <color indexed="10"/>
      <name val="Arial"/>
      <family val="2"/>
    </font>
    <font>
      <b/>
      <sz val="11"/>
      <color indexed="9"/>
      <name val="Arial"/>
      <family val="2"/>
    </font>
    <font>
      <sz val="11"/>
      <color indexed="10"/>
      <name val="Arial"/>
      <family val="2"/>
    </font>
    <font>
      <sz val="11"/>
      <color indexed="8"/>
      <name val="Arial"/>
      <family val="2"/>
    </font>
    <font>
      <b/>
      <sz val="11"/>
      <color indexed="8"/>
      <name val="Arial"/>
      <family val="2"/>
    </font>
    <font>
      <sz val="10"/>
      <color indexed="23"/>
      <name val="Arial"/>
      <family val="2"/>
    </font>
    <font>
      <b/>
      <sz val="10"/>
      <color indexed="51"/>
      <name val="Arial"/>
      <family val="2"/>
    </font>
    <font>
      <b/>
      <sz val="16"/>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b/>
      <sz val="10"/>
      <color theme="0"/>
      <name val="Arial"/>
      <family val="2"/>
    </font>
    <font>
      <b/>
      <sz val="10"/>
      <color theme="1" tint="0.49998000264167786"/>
      <name val="Arial"/>
      <family val="2"/>
    </font>
    <font>
      <b/>
      <sz val="10"/>
      <color theme="1"/>
      <name val="Arial"/>
      <family val="2"/>
    </font>
    <font>
      <b/>
      <sz val="12"/>
      <color theme="1"/>
      <name val="Arial"/>
      <family val="2"/>
    </font>
    <font>
      <b/>
      <sz val="12"/>
      <color rgb="FFFF0000"/>
      <name val="Arial"/>
      <family val="2"/>
    </font>
    <font>
      <b/>
      <sz val="11"/>
      <color theme="0"/>
      <name val="Arial"/>
      <family val="2"/>
    </font>
    <font>
      <sz val="10"/>
      <color theme="0"/>
      <name val="Arial"/>
      <family val="2"/>
    </font>
    <font>
      <sz val="11"/>
      <color rgb="FFFF0000"/>
      <name val="Arial"/>
      <family val="2"/>
    </font>
    <font>
      <sz val="11"/>
      <color theme="1"/>
      <name val="Arial"/>
      <family val="2"/>
    </font>
    <font>
      <u val="single"/>
      <sz val="11"/>
      <color theme="10"/>
      <name val="Arial"/>
      <family val="2"/>
    </font>
    <font>
      <b/>
      <sz val="11"/>
      <color theme="1"/>
      <name val="Arial"/>
      <family val="2"/>
    </font>
    <font>
      <sz val="10"/>
      <color theme="1" tint="0.49998000264167786"/>
      <name val="Arial"/>
      <family val="2"/>
    </font>
    <font>
      <b/>
      <sz val="10"/>
      <color rgb="FFFFC000"/>
      <name val="Arial"/>
      <family val="2"/>
    </font>
    <font>
      <sz val="12"/>
      <color theme="1"/>
      <name val="Arial"/>
      <family val="2"/>
    </font>
    <font>
      <b/>
      <sz val="16"/>
      <color theme="0"/>
      <name val="Arial"/>
      <family val="2"/>
    </font>
    <font>
      <i/>
      <sz val="10"/>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8" tint="-0.24997000396251678"/>
        <bgColor indexed="64"/>
      </patternFill>
    </fill>
    <fill>
      <patternFill patternType="solid">
        <fgColor theme="3" tint="0.39998000860214233"/>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theme="0" tint="-0.24993999302387238"/>
      </right>
      <top style="thin">
        <color theme="0" tint="-0.24993999302387238"/>
      </top>
      <bottom style="thin">
        <color theme="0" tint="-0.24993999302387238"/>
      </bottom>
    </border>
    <border>
      <left style="thin">
        <color theme="0" tint="-0.24993999302387238"/>
      </left>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right style="thin"/>
      <top style="thin"/>
      <bottom style="thin"/>
    </border>
    <border>
      <left/>
      <right style="thin">
        <color theme="0" tint="-0.24993999302387238"/>
      </right>
      <top style="thin">
        <color theme="0" tint="-0.24993999302387238"/>
      </top>
      <bottom/>
    </border>
    <border>
      <left style="thin">
        <color theme="0" tint="-0.24993999302387238"/>
      </left>
      <right style="thin">
        <color theme="0" tint="-0.24993999302387238"/>
      </right>
      <top style="thin">
        <color theme="0" tint="-0.24993999302387238"/>
      </top>
      <bottom/>
    </border>
    <border>
      <left style="thin">
        <color theme="0" tint="-0.24993999302387238"/>
      </left>
      <right/>
      <top style="thin">
        <color theme="0" tint="-0.24993999302387238"/>
      </top>
      <bottom/>
    </border>
    <border>
      <left/>
      <right/>
      <top style="thin">
        <color theme="0" tint="-0.24993999302387238"/>
      </top>
      <bottom style="thin">
        <color theme="0" tint="-0.24993999302387238"/>
      </bottom>
    </border>
    <border>
      <left/>
      <right/>
      <top style="thin">
        <color theme="0" tint="-0.24993999302387238"/>
      </top>
      <bottom/>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77">
    <xf numFmtId="0" fontId="0" fillId="0" borderId="0" xfId="0" applyAlignment="1">
      <alignment/>
    </xf>
    <xf numFmtId="0" fontId="0" fillId="0" borderId="0" xfId="0" applyAlignment="1" applyProtection="1">
      <alignment wrapText="1"/>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66" fillId="33" borderId="0" xfId="0" applyFont="1" applyFill="1" applyBorder="1" applyAlignment="1" applyProtection="1">
      <alignment vertical="center" wrapText="1" readingOrder="1"/>
      <protection/>
    </xf>
    <xf numFmtId="0" fontId="0" fillId="7" borderId="0" xfId="0" applyFill="1" applyAlignment="1" applyProtection="1">
      <alignment wrapText="1"/>
      <protection/>
    </xf>
    <xf numFmtId="0" fontId="0" fillId="7" borderId="0" xfId="0" applyFont="1" applyFill="1" applyAlignment="1" applyProtection="1">
      <alignment wrapText="1"/>
      <protection/>
    </xf>
    <xf numFmtId="0" fontId="66" fillId="0" borderId="0" xfId="0" applyFont="1" applyFill="1" applyBorder="1" applyAlignment="1" applyProtection="1">
      <alignment vertical="center" wrapText="1" readingOrder="1"/>
      <protection/>
    </xf>
    <xf numFmtId="0" fontId="13" fillId="0" borderId="0" xfId="0" applyFont="1" applyFill="1" applyBorder="1" applyAlignment="1" applyProtection="1">
      <alignment vertical="center" wrapText="1" readingOrder="1"/>
      <protection/>
    </xf>
    <xf numFmtId="0" fontId="67" fillId="34" borderId="0" xfId="0" applyFont="1" applyFill="1" applyBorder="1" applyAlignment="1" applyProtection="1">
      <alignment horizontal="left" vertical="center" wrapText="1"/>
      <protection/>
    </xf>
    <xf numFmtId="0" fontId="14" fillId="0" borderId="0" xfId="0" applyFont="1" applyFill="1" applyBorder="1" applyAlignment="1" applyProtection="1">
      <alignment vertical="center" wrapText="1" readingOrder="1"/>
      <protection/>
    </xf>
    <xf numFmtId="0" fontId="14" fillId="0" borderId="10" xfId="0" applyFont="1" applyFill="1" applyBorder="1" applyAlignment="1" applyProtection="1">
      <alignment vertical="center" wrapText="1" readingOrder="1"/>
      <protection/>
    </xf>
    <xf numFmtId="0" fontId="68" fillId="0" borderId="10" xfId="0" applyFont="1" applyFill="1" applyBorder="1" applyAlignment="1" applyProtection="1">
      <alignment horizontal="left" vertical="center" wrapText="1" indent="2" readingOrder="1"/>
      <protection/>
    </xf>
    <xf numFmtId="0" fontId="0" fillId="13" borderId="0" xfId="0" applyFill="1" applyAlignment="1" applyProtection="1">
      <alignment/>
      <protection/>
    </xf>
    <xf numFmtId="0" fontId="0" fillId="7" borderId="0" xfId="0" applyFill="1" applyAlignment="1" applyProtection="1">
      <alignment/>
      <protection/>
    </xf>
    <xf numFmtId="0" fontId="69" fillId="19" borderId="0" xfId="0" applyFont="1" applyFill="1" applyAlignment="1" applyProtection="1">
      <alignment/>
      <protection/>
    </xf>
    <xf numFmtId="0" fontId="69" fillId="19" borderId="0" xfId="0" applyFont="1" applyFill="1" applyAlignment="1" applyProtection="1">
      <alignment wrapText="1"/>
      <protection/>
    </xf>
    <xf numFmtId="0" fontId="0" fillId="0" borderId="0" xfId="0" applyAlignment="1" applyProtection="1">
      <alignment/>
      <protection/>
    </xf>
    <xf numFmtId="0" fontId="67" fillId="34" borderId="0" xfId="0" applyFont="1" applyFill="1" applyBorder="1" applyAlignment="1" applyProtection="1">
      <alignment vertical="center" wrapText="1"/>
      <protection/>
    </xf>
    <xf numFmtId="0" fontId="70" fillId="0" borderId="0" xfId="0" applyFont="1" applyBorder="1" applyAlignment="1" applyProtection="1">
      <alignment/>
      <protection/>
    </xf>
    <xf numFmtId="166" fontId="71" fillId="0" borderId="0" xfId="0" applyNumberFormat="1" applyFont="1" applyFill="1" applyBorder="1" applyAlignment="1" applyProtection="1">
      <alignment vertical="center" wrapText="1"/>
      <protection/>
    </xf>
    <xf numFmtId="0" fontId="72" fillId="0" borderId="0" xfId="0" applyFont="1" applyFill="1" applyBorder="1" applyAlignment="1" applyProtection="1">
      <alignment horizontal="center" vertical="center" wrapText="1"/>
      <protection/>
    </xf>
    <xf numFmtId="0" fontId="0" fillId="0" borderId="0" xfId="0" applyFont="1" applyBorder="1" applyAlignment="1" applyProtection="1">
      <alignment wrapText="1"/>
      <protection/>
    </xf>
    <xf numFmtId="0" fontId="69" fillId="0" borderId="0" xfId="0" applyFont="1" applyBorder="1" applyAlignment="1" applyProtection="1">
      <alignment wrapText="1"/>
      <protection/>
    </xf>
    <xf numFmtId="0" fontId="2" fillId="0" borderId="0" xfId="0" applyFont="1" applyBorder="1" applyAlignment="1" applyProtection="1">
      <alignment wrapText="1"/>
      <protection/>
    </xf>
    <xf numFmtId="0" fontId="0" fillId="0" borderId="0" xfId="0" applyFont="1" applyBorder="1" applyAlignment="1" applyProtection="1">
      <alignment vertical="center"/>
      <protection/>
    </xf>
    <xf numFmtId="0" fontId="0" fillId="0" borderId="0" xfId="0" applyFont="1" applyAlignment="1" applyProtection="1">
      <alignment/>
      <protection/>
    </xf>
    <xf numFmtId="0" fontId="2" fillId="0" borderId="0" xfId="0" applyFont="1" applyFill="1" applyBorder="1" applyAlignment="1" applyProtection="1">
      <alignment wrapText="1"/>
      <protection/>
    </xf>
    <xf numFmtId="0" fontId="0" fillId="0" borderId="0" xfId="0" applyFill="1" applyBorder="1" applyAlignment="1" applyProtection="1">
      <alignment wrapText="1"/>
      <protection/>
    </xf>
    <xf numFmtId="0" fontId="0" fillId="0" borderId="0" xfId="0" applyBorder="1" applyAlignment="1" applyProtection="1">
      <alignment wrapText="1"/>
      <protection/>
    </xf>
    <xf numFmtId="0" fontId="69" fillId="0" borderId="0" xfId="0" applyFont="1" applyBorder="1" applyAlignment="1" applyProtection="1">
      <alignment/>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wrapText="1"/>
      <protection/>
    </xf>
    <xf numFmtId="0" fontId="0" fillId="0" borderId="0" xfId="0" applyBorder="1" applyAlignment="1" applyProtection="1">
      <alignment vertical="center"/>
      <protection/>
    </xf>
    <xf numFmtId="0" fontId="0" fillId="0" borderId="0" xfId="0" applyBorder="1" applyAlignment="1" applyProtection="1">
      <alignment/>
      <protection/>
    </xf>
    <xf numFmtId="0" fontId="0" fillId="0" borderId="0" xfId="0" applyFont="1" applyBorder="1" applyAlignment="1" applyProtection="1">
      <alignment horizontal="justify" vertical="center"/>
      <protection/>
    </xf>
    <xf numFmtId="0" fontId="10" fillId="0" borderId="0" xfId="0" applyFont="1" applyBorder="1" applyAlignment="1" applyProtection="1">
      <alignment vertical="center" wrapText="1" readingOrder="1"/>
      <protection/>
    </xf>
    <xf numFmtId="0" fontId="67" fillId="35" borderId="0" xfId="0" applyFont="1" applyFill="1" applyBorder="1" applyAlignment="1" applyProtection="1">
      <alignment vertical="center" wrapText="1"/>
      <protection/>
    </xf>
    <xf numFmtId="0" fontId="0" fillId="0" borderId="0" xfId="0" applyFont="1" applyAlignment="1" applyProtection="1">
      <alignment vertical="center"/>
      <protection/>
    </xf>
    <xf numFmtId="0" fontId="0" fillId="0" borderId="0" xfId="0" applyFont="1" applyFill="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vertical="top"/>
      <protection/>
    </xf>
    <xf numFmtId="0" fontId="0" fillId="0" borderId="0" xfId="0" applyBorder="1" applyAlignment="1" applyProtection="1">
      <alignment vertical="top" wrapText="1"/>
      <protection/>
    </xf>
    <xf numFmtId="0" fontId="0" fillId="0" borderId="0" xfId="0" applyFont="1" applyAlignment="1" applyProtection="1">
      <alignment wrapText="1"/>
      <protection/>
    </xf>
    <xf numFmtId="0" fontId="4" fillId="0" borderId="0" xfId="0" applyFont="1" applyFill="1" applyBorder="1" applyAlignment="1" applyProtection="1">
      <alignment wrapText="1"/>
      <protection/>
    </xf>
    <xf numFmtId="0" fontId="0" fillId="0" borderId="0" xfId="0"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Alignment="1" applyProtection="1">
      <alignment horizontal="justify" vertical="center"/>
      <protection/>
    </xf>
    <xf numFmtId="0" fontId="0" fillId="0" borderId="0" xfId="0" applyAlignment="1" applyProtection="1">
      <alignment wrapText="1"/>
      <protection/>
    </xf>
    <xf numFmtId="0" fontId="3" fillId="0" borderId="0" xfId="0" applyFont="1" applyFill="1" applyBorder="1" applyAlignment="1" applyProtection="1">
      <alignment wrapText="1"/>
      <protection/>
    </xf>
    <xf numFmtId="0" fontId="2" fillId="0" borderId="0" xfId="0" applyFont="1" applyBorder="1" applyAlignment="1" applyProtection="1">
      <alignment vertical="center" wrapText="1"/>
      <protection/>
    </xf>
    <xf numFmtId="0" fontId="0" fillId="0" borderId="0" xfId="0" applyAlignment="1" applyProtection="1">
      <alignment vertical="center" wrapText="1"/>
      <protection/>
    </xf>
    <xf numFmtId="0" fontId="72" fillId="35" borderId="0" xfId="0" applyFont="1" applyFill="1" applyBorder="1" applyAlignment="1" applyProtection="1">
      <alignment vertical="center" wrapText="1" readingOrder="1"/>
      <protection/>
    </xf>
    <xf numFmtId="0" fontId="73" fillId="35" borderId="0" xfId="0" applyFont="1" applyFill="1" applyBorder="1" applyAlignment="1" applyProtection="1">
      <alignment/>
      <protection/>
    </xf>
    <xf numFmtId="0" fontId="69" fillId="0" borderId="0" xfId="0" applyFont="1" applyFill="1" applyBorder="1" applyAlignment="1" applyProtection="1">
      <alignment wrapText="1"/>
      <protection/>
    </xf>
    <xf numFmtId="0" fontId="0" fillId="0" borderId="0" xfId="0" applyFont="1" applyBorder="1" applyAlignment="1" applyProtection="1">
      <alignment/>
      <protection/>
    </xf>
    <xf numFmtId="0" fontId="0" fillId="0" borderId="0" xfId="0" applyAlignment="1" applyProtection="1">
      <alignment/>
      <protection/>
    </xf>
    <xf numFmtId="0" fontId="0" fillId="0" borderId="0" xfId="0" applyAlignment="1" applyProtection="1">
      <alignment vertical="top" wrapText="1"/>
      <protection/>
    </xf>
    <xf numFmtId="1" fontId="14" fillId="0" borderId="11" xfId="0" applyNumberFormat="1" applyFont="1" applyFill="1" applyBorder="1" applyAlignment="1" applyProtection="1">
      <alignment horizontal="center" vertical="center" wrapText="1"/>
      <protection/>
    </xf>
    <xf numFmtId="0" fontId="11" fillId="0" borderId="0" xfId="0" applyFont="1" applyFill="1" applyBorder="1" applyAlignment="1" applyProtection="1">
      <alignment vertical="center"/>
      <protection/>
    </xf>
    <xf numFmtId="1" fontId="13" fillId="0" borderId="0" xfId="0" applyNumberFormat="1" applyFont="1" applyFill="1" applyBorder="1" applyAlignment="1" applyProtection="1">
      <alignment horizontal="center" vertical="center" wrapText="1"/>
      <protection/>
    </xf>
    <xf numFmtId="165" fontId="13" fillId="0" borderId="0" xfId="44" applyFont="1" applyFill="1" applyBorder="1" applyAlignment="1" applyProtection="1">
      <alignment vertical="center" wrapText="1" readingOrder="1"/>
      <protection/>
    </xf>
    <xf numFmtId="0" fontId="11" fillId="0" borderId="0" xfId="0" applyFont="1" applyFill="1" applyAlignment="1" applyProtection="1">
      <alignment vertical="center" wrapText="1"/>
      <protection/>
    </xf>
    <xf numFmtId="0" fontId="0" fillId="0" borderId="0" xfId="0" applyFill="1" applyAlignment="1" applyProtection="1">
      <alignment vertical="center" wrapText="1"/>
      <protection/>
    </xf>
    <xf numFmtId="0" fontId="0" fillId="0" borderId="0" xfId="0" applyFill="1" applyAlignment="1" applyProtection="1">
      <alignment wrapText="1"/>
      <protection/>
    </xf>
    <xf numFmtId="0" fontId="0" fillId="7" borderId="0" xfId="0" applyFont="1" applyFill="1" applyBorder="1" applyAlignment="1" applyProtection="1">
      <alignment/>
      <protection/>
    </xf>
    <xf numFmtId="0" fontId="0" fillId="7" borderId="0" xfId="0" applyFont="1" applyFill="1" applyBorder="1" applyAlignment="1" applyProtection="1">
      <alignment wrapText="1"/>
      <protection/>
    </xf>
    <xf numFmtId="0" fontId="0" fillId="7" borderId="0" xfId="0" applyFill="1" applyAlignment="1" applyProtection="1">
      <alignment horizontal="left" vertical="top"/>
      <protection/>
    </xf>
    <xf numFmtId="0" fontId="0" fillId="7" borderId="0" xfId="0" applyFont="1" applyFill="1" applyBorder="1" applyAlignment="1" applyProtection="1">
      <alignment/>
      <protection/>
    </xf>
    <xf numFmtId="0" fontId="0" fillId="13" borderId="0" xfId="0" applyFont="1" applyFill="1" applyBorder="1" applyAlignment="1" applyProtection="1">
      <alignment/>
      <protection/>
    </xf>
    <xf numFmtId="0" fontId="66" fillId="33" borderId="0" xfId="0" applyFont="1" applyFill="1" applyAlignment="1" applyProtection="1">
      <alignment horizontal="center" vertical="center"/>
      <protection/>
    </xf>
    <xf numFmtId="0" fontId="74" fillId="0" borderId="0" xfId="0" applyFont="1" applyFill="1" applyAlignment="1" applyProtection="1">
      <alignment horizontal="center"/>
      <protection/>
    </xf>
    <xf numFmtId="0" fontId="8" fillId="0" borderId="0" xfId="0" applyFont="1" applyAlignment="1" applyProtection="1">
      <alignment vertical="center"/>
      <protection/>
    </xf>
    <xf numFmtId="0" fontId="72" fillId="33" borderId="0" xfId="0" applyFont="1" applyFill="1" applyAlignment="1" applyProtection="1">
      <alignment horizontal="justify" vertical="center"/>
      <protection/>
    </xf>
    <xf numFmtId="0" fontId="75" fillId="0" borderId="0" xfId="0" applyFont="1" applyAlignment="1" applyProtection="1">
      <alignment vertical="center"/>
      <protection/>
    </xf>
    <xf numFmtId="0" fontId="75" fillId="0" borderId="0" xfId="0" applyFont="1" applyFill="1" applyAlignment="1" applyProtection="1">
      <alignment vertical="center"/>
      <protection/>
    </xf>
    <xf numFmtId="0" fontId="75" fillId="0" borderId="0" xfId="0" applyFont="1" applyFill="1" applyAlignment="1" applyProtection="1">
      <alignment vertical="center" wrapText="1"/>
      <protection/>
    </xf>
    <xf numFmtId="0" fontId="8" fillId="0" borderId="0" xfId="0" applyFont="1" applyFill="1" applyAlignment="1" applyProtection="1">
      <alignment horizontal="justify" vertical="center"/>
      <protection/>
    </xf>
    <xf numFmtId="0" fontId="75" fillId="0" borderId="0" xfId="0" applyFont="1" applyFill="1" applyAlignment="1" applyProtection="1">
      <alignment horizontal="justify" vertical="center"/>
      <protection/>
    </xf>
    <xf numFmtId="0" fontId="72" fillId="35" borderId="0" xfId="0" applyFont="1" applyFill="1" applyAlignment="1" applyProtection="1">
      <alignment horizontal="justify" vertical="center"/>
      <protection/>
    </xf>
    <xf numFmtId="0" fontId="8" fillId="0" borderId="0" xfId="0" applyFont="1" applyAlignment="1" applyProtection="1">
      <alignment horizontal="justify" vertical="center"/>
      <protection/>
    </xf>
    <xf numFmtId="0" fontId="75" fillId="0" borderId="0" xfId="0" applyFont="1" applyAlignment="1" applyProtection="1">
      <alignment vertical="center" wrapText="1"/>
      <protection/>
    </xf>
    <xf numFmtId="0" fontId="8" fillId="0" borderId="0" xfId="52" applyFont="1" applyAlignment="1" applyProtection="1">
      <alignment horizontal="justify" vertical="center"/>
      <protection/>
    </xf>
    <xf numFmtId="0" fontId="75" fillId="0" borderId="0" xfId="0" applyFont="1" applyAlignment="1" applyProtection="1">
      <alignment horizontal="justify" vertical="center"/>
      <protection/>
    </xf>
    <xf numFmtId="0" fontId="8" fillId="0" borderId="0" xfId="0" applyFont="1" applyAlignment="1" applyProtection="1">
      <alignment horizontal="left" vertical="center" wrapText="1"/>
      <protection/>
    </xf>
    <xf numFmtId="0" fontId="76" fillId="0" borderId="0" xfId="52" applyFont="1" applyAlignment="1" applyProtection="1">
      <alignment vertical="center"/>
      <protection/>
    </xf>
    <xf numFmtId="0" fontId="76" fillId="0" borderId="0" xfId="52" applyFont="1" applyAlignment="1" applyProtection="1">
      <alignment horizontal="justify" vertical="center"/>
      <protection/>
    </xf>
    <xf numFmtId="0" fontId="8" fillId="36" borderId="0" xfId="52" applyFont="1" applyFill="1" applyAlignment="1" applyProtection="1">
      <alignment horizontal="justify" vertical="center"/>
      <protection/>
    </xf>
    <xf numFmtId="0" fontId="8" fillId="0" borderId="0" xfId="0" applyFont="1" applyAlignment="1" applyProtection="1">
      <alignment horizontal="center" vertical="center"/>
      <protection/>
    </xf>
    <xf numFmtId="0" fontId="0" fillId="0" borderId="0" xfId="0" applyAlignment="1" applyProtection="1">
      <alignment/>
      <protection locked="0"/>
    </xf>
    <xf numFmtId="0" fontId="72" fillId="35" borderId="0" xfId="0" applyFont="1" applyFill="1" applyBorder="1" applyAlignment="1" applyProtection="1">
      <alignment vertical="center" readingOrder="1"/>
      <protection/>
    </xf>
    <xf numFmtId="0" fontId="72" fillId="34" borderId="0" xfId="0" applyFont="1" applyFill="1" applyBorder="1" applyAlignment="1" applyProtection="1">
      <alignment horizontal="left" vertical="center" readingOrder="1"/>
      <protection/>
    </xf>
    <xf numFmtId="166" fontId="72" fillId="34" borderId="0" xfId="0" applyNumberFormat="1" applyFont="1" applyFill="1" applyBorder="1" applyAlignment="1" applyProtection="1">
      <alignment horizontal="left" vertical="center" wrapText="1"/>
      <protection/>
    </xf>
    <xf numFmtId="1" fontId="72" fillId="34" borderId="0" xfId="0" applyNumberFormat="1" applyFont="1" applyFill="1" applyBorder="1" applyAlignment="1" applyProtection="1">
      <alignment horizontal="center" vertical="center" wrapText="1"/>
      <protection/>
    </xf>
    <xf numFmtId="0" fontId="77" fillId="0" borderId="0" xfId="0" applyFont="1" applyBorder="1" applyAlignment="1" applyProtection="1">
      <alignment/>
      <protection/>
    </xf>
    <xf numFmtId="166" fontId="72" fillId="18" borderId="0" xfId="0" applyNumberFormat="1" applyFont="1" applyFill="1" applyBorder="1" applyAlignment="1" applyProtection="1">
      <alignment horizontal="left" vertical="center" wrapText="1"/>
      <protection/>
    </xf>
    <xf numFmtId="1" fontId="72" fillId="18" borderId="0" xfId="0" applyNumberFormat="1" applyFont="1" applyFill="1" applyBorder="1" applyAlignment="1" applyProtection="1">
      <alignment horizontal="center" vertical="center" wrapText="1"/>
      <protection/>
    </xf>
    <xf numFmtId="164" fontId="0" fillId="0" borderId="0" xfId="0" applyNumberFormat="1" applyBorder="1" applyAlignment="1" applyProtection="1">
      <alignment wrapText="1"/>
      <protection/>
    </xf>
    <xf numFmtId="164" fontId="72" fillId="35" borderId="0" xfId="0" applyNumberFormat="1" applyFont="1" applyFill="1" applyBorder="1" applyAlignment="1" applyProtection="1">
      <alignment vertical="center"/>
      <protection/>
    </xf>
    <xf numFmtId="164" fontId="14" fillId="0" borderId="12" xfId="44" applyNumberFormat="1" applyFont="1" applyFill="1" applyBorder="1" applyAlignment="1" applyProtection="1">
      <alignment vertical="center" wrapText="1" readingOrder="1"/>
      <protection/>
    </xf>
    <xf numFmtId="164" fontId="14" fillId="0" borderId="0" xfId="44" applyNumberFormat="1" applyFont="1" applyFill="1" applyBorder="1" applyAlignment="1" applyProtection="1">
      <alignment vertical="center" wrapText="1" readingOrder="1"/>
      <protection/>
    </xf>
    <xf numFmtId="164" fontId="68" fillId="0" borderId="12" xfId="44" applyNumberFormat="1" applyFont="1" applyFill="1" applyBorder="1" applyAlignment="1" applyProtection="1">
      <alignment vertical="center" wrapText="1" readingOrder="1"/>
      <protection/>
    </xf>
    <xf numFmtId="164" fontId="72" fillId="35" borderId="0" xfId="0" applyNumberFormat="1" applyFont="1" applyFill="1" applyBorder="1" applyAlignment="1" applyProtection="1">
      <alignment vertical="center" wrapText="1" readingOrder="1"/>
      <protection/>
    </xf>
    <xf numFmtId="0" fontId="0" fillId="13" borderId="0" xfId="0" applyFill="1" applyAlignment="1" applyProtection="1">
      <alignment wrapText="1"/>
      <protection/>
    </xf>
    <xf numFmtId="0" fontId="0" fillId="13" borderId="0" xfId="0" applyFill="1" applyBorder="1" applyAlignment="1" applyProtection="1">
      <alignment/>
      <protection/>
    </xf>
    <xf numFmtId="0" fontId="6" fillId="13" borderId="0" xfId="0" applyFont="1" applyFill="1" applyBorder="1" applyAlignment="1" applyProtection="1">
      <alignment wrapText="1"/>
      <protection/>
    </xf>
    <xf numFmtId="0" fontId="76" fillId="0" borderId="0" xfId="52" applyFont="1" applyFill="1" applyAlignment="1" applyProtection="1">
      <alignment horizontal="justify" vertical="center"/>
      <protection/>
    </xf>
    <xf numFmtId="0" fontId="11" fillId="0" borderId="11" xfId="44" applyNumberFormat="1" applyFont="1" applyFill="1" applyBorder="1" applyAlignment="1" applyProtection="1">
      <alignment horizontal="center" vertical="center" wrapText="1" readingOrder="1"/>
      <protection/>
    </xf>
    <xf numFmtId="0" fontId="11" fillId="0" borderId="0" xfId="44" applyNumberFormat="1" applyFont="1" applyFill="1" applyBorder="1" applyAlignment="1" applyProtection="1">
      <alignment horizontal="center" vertical="center" wrapText="1" readingOrder="1"/>
      <protection/>
    </xf>
    <xf numFmtId="0" fontId="78" fillId="0" borderId="11" xfId="44" applyNumberFormat="1" applyFont="1" applyFill="1" applyBorder="1" applyAlignment="1" applyProtection="1">
      <alignment horizontal="center" vertical="center" wrapText="1" readingOrder="1"/>
      <protection/>
    </xf>
    <xf numFmtId="167" fontId="11" fillId="6" borderId="10" xfId="0" applyNumberFormat="1" applyFont="1" applyFill="1" applyBorder="1" applyAlignment="1" applyProtection="1">
      <alignment vertical="center" wrapText="1"/>
      <protection locked="0"/>
    </xf>
    <xf numFmtId="164" fontId="11" fillId="6" borderId="12" xfId="0" applyNumberFormat="1" applyFont="1" applyFill="1" applyBorder="1" applyAlignment="1" applyProtection="1">
      <alignment vertical="center" wrapText="1"/>
      <protection locked="0"/>
    </xf>
    <xf numFmtId="0" fontId="11" fillId="6" borderId="12" xfId="0" applyFont="1" applyFill="1" applyBorder="1" applyAlignment="1" applyProtection="1">
      <alignment vertical="center" wrapText="1"/>
      <protection locked="0"/>
    </xf>
    <xf numFmtId="0" fontId="11" fillId="6" borderId="11" xfId="0" applyFont="1" applyFill="1" applyBorder="1" applyAlignment="1" applyProtection="1">
      <alignment vertical="center" wrapText="1"/>
      <protection locked="0"/>
    </xf>
    <xf numFmtId="167" fontId="11" fillId="6" borderId="10" xfId="0" applyNumberFormat="1" applyFont="1" applyFill="1" applyBorder="1" applyAlignment="1" applyProtection="1">
      <alignment vertical="center"/>
      <protection locked="0"/>
    </xf>
    <xf numFmtId="0" fontId="19" fillId="6" borderId="13" xfId="0" applyFont="1" applyFill="1" applyBorder="1" applyAlignment="1" applyProtection="1">
      <alignment horizontal="center" vertical="center" wrapText="1"/>
      <protection/>
    </xf>
    <xf numFmtId="0" fontId="0" fillId="6" borderId="12" xfId="0" applyFont="1" applyFill="1" applyBorder="1" applyAlignment="1" applyProtection="1">
      <alignment vertical="center" wrapText="1"/>
      <protection locked="0"/>
    </xf>
    <xf numFmtId="0" fontId="0" fillId="6" borderId="11" xfId="0" applyFont="1" applyFill="1" applyBorder="1" applyAlignment="1" applyProtection="1">
      <alignment vertical="center" wrapText="1"/>
      <protection locked="0"/>
    </xf>
    <xf numFmtId="164" fontId="11" fillId="6" borderId="12" xfId="0" applyNumberFormat="1" applyFont="1" applyFill="1" applyBorder="1" applyAlignment="1" applyProtection="1">
      <alignment horizontal="right" vertical="center" wrapText="1"/>
      <protection locked="0"/>
    </xf>
    <xf numFmtId="0" fontId="0" fillId="6" borderId="12" xfId="0" applyFont="1" applyFill="1" applyBorder="1" applyAlignment="1" applyProtection="1">
      <alignment horizontal="left" vertical="center" wrapText="1"/>
      <protection locked="0"/>
    </xf>
    <xf numFmtId="0" fontId="0" fillId="6" borderId="11" xfId="0" applyFont="1" applyFill="1" applyBorder="1" applyAlignment="1" applyProtection="1">
      <alignment horizontal="left" vertical="center" wrapText="1"/>
      <protection locked="0"/>
    </xf>
    <xf numFmtId="0" fontId="67" fillId="0" borderId="0" xfId="0" applyFont="1" applyFill="1" applyAlignment="1" applyProtection="1">
      <alignment horizontal="center" wrapText="1"/>
      <protection/>
    </xf>
    <xf numFmtId="0" fontId="11" fillId="6" borderId="12" xfId="0" applyNumberFormat="1" applyFont="1" applyFill="1" applyBorder="1" applyAlignment="1" applyProtection="1">
      <alignment horizontal="left" vertical="center" wrapText="1"/>
      <protection locked="0"/>
    </xf>
    <xf numFmtId="0" fontId="79" fillId="35" borderId="0" xfId="0" applyFont="1" applyFill="1" applyBorder="1" applyAlignment="1" applyProtection="1">
      <alignment horizontal="center" vertical="center" readingOrder="1"/>
      <protection/>
    </xf>
    <xf numFmtId="167" fontId="11" fillId="6" borderId="14" xfId="0" applyNumberFormat="1" applyFont="1" applyFill="1" applyBorder="1" applyAlignment="1" applyProtection="1">
      <alignment vertical="center" wrapText="1"/>
      <protection locked="0"/>
    </xf>
    <xf numFmtId="164" fontId="11" fillId="6" borderId="15" xfId="0" applyNumberFormat="1" applyFont="1" applyFill="1" applyBorder="1" applyAlignment="1" applyProtection="1">
      <alignment vertical="center" wrapText="1"/>
      <protection locked="0"/>
    </xf>
    <xf numFmtId="0" fontId="11" fillId="6" borderId="15" xfId="0" applyFont="1" applyFill="1" applyBorder="1" applyAlignment="1" applyProtection="1">
      <alignment vertical="center" wrapText="1"/>
      <protection locked="0"/>
    </xf>
    <xf numFmtId="0" fontId="11" fillId="6" borderId="16" xfId="0" applyFont="1" applyFill="1" applyBorder="1" applyAlignment="1" applyProtection="1">
      <alignment vertical="center" wrapText="1"/>
      <protection locked="0"/>
    </xf>
    <xf numFmtId="0" fontId="67" fillId="35" borderId="0" xfId="0" applyFont="1" applyFill="1" applyBorder="1" applyAlignment="1" applyProtection="1">
      <alignment vertical="center"/>
      <protection/>
    </xf>
    <xf numFmtId="164" fontId="67" fillId="35" borderId="0" xfId="0" applyNumberFormat="1" applyFont="1" applyFill="1" applyBorder="1" applyAlignment="1" applyProtection="1">
      <alignment vertical="center"/>
      <protection/>
    </xf>
    <xf numFmtId="0" fontId="79" fillId="35" borderId="0" xfId="0" applyFont="1" applyFill="1" applyBorder="1" applyAlignment="1" applyProtection="1">
      <alignment horizontal="center" vertical="center" wrapText="1"/>
      <protection/>
    </xf>
    <xf numFmtId="166" fontId="79" fillId="34" borderId="0" xfId="0" applyNumberFormat="1" applyFont="1" applyFill="1" applyBorder="1" applyAlignment="1" applyProtection="1">
      <alignment horizontal="center" vertical="center" wrapText="1"/>
      <protection/>
    </xf>
    <xf numFmtId="0" fontId="69" fillId="13" borderId="0" xfId="0" applyFont="1" applyFill="1" applyBorder="1" applyAlignment="1" applyProtection="1">
      <alignment wrapText="1"/>
      <protection/>
    </xf>
    <xf numFmtId="0" fontId="69" fillId="7" borderId="0" xfId="0" applyFont="1" applyFill="1" applyAlignment="1" applyProtection="1">
      <alignment wrapText="1"/>
      <protection/>
    </xf>
    <xf numFmtId="1" fontId="0" fillId="7" borderId="0" xfId="0" applyNumberFormat="1" applyFont="1" applyFill="1" applyBorder="1" applyAlignment="1" applyProtection="1">
      <alignment horizontal="center"/>
      <protection/>
    </xf>
    <xf numFmtId="0" fontId="0" fillId="7" borderId="0" xfId="0" applyFont="1" applyFill="1" applyBorder="1" applyAlignment="1" applyProtection="1">
      <alignment horizontal="center"/>
      <protection/>
    </xf>
    <xf numFmtId="1" fontId="0" fillId="13" borderId="0" xfId="0" applyNumberFormat="1" applyFont="1" applyFill="1" applyBorder="1" applyAlignment="1" applyProtection="1">
      <alignment horizontal="center"/>
      <protection/>
    </xf>
    <xf numFmtId="0" fontId="0" fillId="13" borderId="0" xfId="0" applyFont="1" applyFill="1" applyBorder="1" applyAlignment="1" applyProtection="1">
      <alignment horizontal="center"/>
      <protection/>
    </xf>
    <xf numFmtId="0" fontId="69" fillId="13" borderId="0" xfId="0" applyFont="1" applyFill="1" applyAlignment="1" applyProtection="1">
      <alignment/>
      <protection/>
    </xf>
    <xf numFmtId="0" fontId="69" fillId="13" borderId="0" xfId="0" applyFont="1" applyFill="1" applyAlignment="1" applyProtection="1">
      <alignment wrapText="1"/>
      <protection/>
    </xf>
    <xf numFmtId="2" fontId="0" fillId="13" borderId="0" xfId="0" applyNumberFormat="1" applyFont="1" applyFill="1" applyAlignment="1" applyProtection="1">
      <alignment vertical="top"/>
      <protection/>
    </xf>
    <xf numFmtId="0" fontId="69" fillId="7" borderId="0" xfId="0" applyFont="1" applyFill="1" applyBorder="1" applyAlignment="1" applyProtection="1">
      <alignment wrapText="1"/>
      <protection/>
    </xf>
    <xf numFmtId="0" fontId="0" fillId="13" borderId="0" xfId="0" applyFont="1" applyFill="1" applyAlignment="1" applyProtection="1">
      <alignment horizontal="left" vertical="top" wrapText="1"/>
      <protection/>
    </xf>
    <xf numFmtId="0" fontId="0" fillId="7" borderId="0" xfId="0" applyFont="1" applyFill="1" applyAlignment="1" applyProtection="1">
      <alignment horizontal="left" vertical="top" wrapText="1"/>
      <protection/>
    </xf>
    <xf numFmtId="0" fontId="69" fillId="7" borderId="0" xfId="0" applyFont="1" applyFill="1" applyAlignment="1" applyProtection="1">
      <alignment horizontal="center" vertical="top"/>
      <protection/>
    </xf>
    <xf numFmtId="1" fontId="69" fillId="7" borderId="0" xfId="0" applyNumberFormat="1" applyFont="1" applyFill="1" applyBorder="1" applyAlignment="1" applyProtection="1">
      <alignment horizontal="center"/>
      <protection/>
    </xf>
    <xf numFmtId="0" fontId="69" fillId="13" borderId="0" xfId="0" applyFont="1" applyFill="1" applyBorder="1" applyAlignment="1" applyProtection="1">
      <alignment horizontal="center" wrapText="1"/>
      <protection/>
    </xf>
    <xf numFmtId="0" fontId="69" fillId="7" borderId="0" xfId="0" applyFont="1" applyFill="1" applyAlignment="1" applyProtection="1">
      <alignment horizontal="center" wrapText="1"/>
      <protection/>
    </xf>
    <xf numFmtId="0" fontId="66" fillId="35" borderId="0" xfId="0" applyFont="1" applyFill="1" applyBorder="1" applyAlignment="1" applyProtection="1">
      <alignment vertical="center" wrapText="1" readingOrder="1"/>
      <protection/>
    </xf>
    <xf numFmtId="165" fontId="66" fillId="35" borderId="0" xfId="44" applyFont="1" applyFill="1" applyBorder="1" applyAlignment="1" applyProtection="1">
      <alignment horizontal="center" vertical="center" wrapText="1" readingOrder="1"/>
      <protection/>
    </xf>
    <xf numFmtId="165" fontId="66" fillId="0" borderId="0" xfId="44" applyFont="1" applyFill="1" applyBorder="1" applyAlignment="1" applyProtection="1">
      <alignment horizontal="center" vertical="center" wrapText="1" readingOrder="1"/>
      <protection/>
    </xf>
    <xf numFmtId="0" fontId="66" fillId="34" borderId="0" xfId="0" applyFont="1" applyFill="1" applyBorder="1" applyAlignment="1" applyProtection="1">
      <alignment vertical="center" wrapText="1" readingOrder="1"/>
      <protection/>
    </xf>
    <xf numFmtId="165" fontId="66" fillId="34" borderId="0" xfId="44" applyFont="1" applyFill="1" applyBorder="1" applyAlignment="1" applyProtection="1">
      <alignment horizontal="center" vertical="center" wrapText="1" readingOrder="1"/>
      <protection/>
    </xf>
    <xf numFmtId="0" fontId="67" fillId="0" borderId="0" xfId="0" applyFont="1" applyFill="1" applyBorder="1" applyAlignment="1" applyProtection="1">
      <alignment wrapText="1"/>
      <protection/>
    </xf>
    <xf numFmtId="0" fontId="73" fillId="0" borderId="0" xfId="0" applyFont="1" applyAlignment="1" applyProtection="1">
      <alignment/>
      <protection/>
    </xf>
    <xf numFmtId="0" fontId="76" fillId="36" borderId="0" xfId="52" applyFont="1" applyFill="1" applyAlignment="1" applyProtection="1">
      <alignment vertical="center" wrapText="1"/>
      <protection/>
    </xf>
    <xf numFmtId="0" fontId="11" fillId="0" borderId="0" xfId="0" applyFont="1" applyFill="1" applyBorder="1" applyAlignment="1" applyProtection="1">
      <alignment horizontal="center" vertical="center" wrapText="1" readingOrder="1"/>
      <protection/>
    </xf>
    <xf numFmtId="0" fontId="10" fillId="6" borderId="17" xfId="0" applyFont="1" applyFill="1" applyBorder="1" applyAlignment="1" applyProtection="1">
      <alignment horizontal="left" vertical="center" wrapText="1" readingOrder="1"/>
      <protection locked="0"/>
    </xf>
    <xf numFmtId="0" fontId="80" fillId="0" borderId="18" xfId="0" applyFont="1" applyBorder="1" applyAlignment="1" applyProtection="1">
      <alignment horizontal="left" vertical="center"/>
      <protection/>
    </xf>
    <xf numFmtId="0" fontId="81" fillId="33" borderId="0" xfId="0" applyFont="1" applyFill="1" applyBorder="1" applyAlignment="1" applyProtection="1">
      <alignment horizontal="center" vertical="center"/>
      <protection/>
    </xf>
    <xf numFmtId="0" fontId="80" fillId="6" borderId="17" xfId="0" applyFont="1" applyFill="1" applyBorder="1" applyAlignment="1" applyProtection="1">
      <alignment horizontal="left" vertical="center" wrapText="1" readingOrder="1"/>
      <protection locked="0"/>
    </xf>
    <xf numFmtId="167" fontId="10" fillId="6" borderId="17" xfId="0" applyNumberFormat="1" applyFont="1" applyFill="1" applyBorder="1" applyAlignment="1" applyProtection="1">
      <alignment horizontal="left" vertical="center" wrapText="1" readingOrder="1"/>
      <protection locked="0"/>
    </xf>
    <xf numFmtId="167" fontId="80" fillId="0" borderId="17" xfId="0" applyNumberFormat="1" applyFont="1" applyBorder="1" applyAlignment="1" applyProtection="1">
      <alignment horizontal="left" vertical="center" wrapText="1" readingOrder="1"/>
      <protection/>
    </xf>
    <xf numFmtId="0" fontId="79" fillId="35" borderId="0" xfId="0" applyFont="1" applyFill="1" applyBorder="1" applyAlignment="1" applyProtection="1">
      <alignment horizontal="center" vertical="center" wrapText="1"/>
      <protection/>
    </xf>
    <xf numFmtId="0" fontId="66" fillId="35" borderId="0" xfId="0" applyFont="1" applyFill="1" applyBorder="1" applyAlignment="1" applyProtection="1">
      <alignment horizontal="center" vertical="center" wrapText="1" readingOrder="1"/>
      <protection/>
    </xf>
    <xf numFmtId="0" fontId="4" fillId="0" borderId="19" xfId="0" applyFont="1" applyFill="1" applyBorder="1" applyAlignment="1" applyProtection="1">
      <alignment horizontal="center" vertical="center" wrapText="1" readingOrder="1"/>
      <protection/>
    </xf>
    <xf numFmtId="0" fontId="4" fillId="0" borderId="0" xfId="0" applyFont="1" applyFill="1" applyBorder="1" applyAlignment="1" applyProtection="1">
      <alignment horizontal="center" vertical="center" wrapText="1" readingOrder="1"/>
      <protection/>
    </xf>
    <xf numFmtId="0" fontId="5" fillId="0" borderId="19" xfId="0" applyFont="1" applyFill="1" applyBorder="1" applyAlignment="1" applyProtection="1">
      <alignment horizontal="center" vertical="center" wrapText="1" readingOrder="1"/>
      <protection/>
    </xf>
    <xf numFmtId="0" fontId="5" fillId="0" borderId="0" xfId="0" applyFont="1" applyFill="1" applyBorder="1" applyAlignment="1" applyProtection="1">
      <alignment horizontal="center" vertical="center" wrapText="1" readingOrder="1"/>
      <protection/>
    </xf>
    <xf numFmtId="0" fontId="67" fillId="35" borderId="0" xfId="0" applyFont="1" applyFill="1" applyBorder="1" applyAlignment="1" applyProtection="1">
      <alignment horizontal="center" vertical="center" wrapText="1" readingOrder="1"/>
      <protection/>
    </xf>
    <xf numFmtId="0" fontId="5"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80" fillId="0" borderId="0" xfId="0" applyFont="1" applyBorder="1" applyAlignment="1" applyProtection="1">
      <alignment horizontal="center" vertical="center" wrapText="1"/>
      <protection/>
    </xf>
    <xf numFmtId="0" fontId="82" fillId="0" borderId="0" xfId="0" applyFont="1" applyBorder="1" applyAlignment="1" applyProtection="1">
      <alignment horizontal="center" vertical="center" wrapText="1"/>
      <protection/>
    </xf>
    <xf numFmtId="0" fontId="82" fillId="0" borderId="0" xfId="0" applyFont="1" applyBorder="1" applyAlignment="1" applyProtection="1">
      <alignment horizontal="center" vertical="center"/>
      <protection/>
    </xf>
    <xf numFmtId="0" fontId="79" fillId="34" borderId="0" xfId="0" applyFont="1" applyFill="1" applyBorder="1" applyAlignment="1" applyProtection="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ata.govt.nz/toolkit/how-do-i-add-or-update-our-chief-executive-expenses/" TargetMode="External" /><Relationship Id="rId2" Type="http://schemas.openxmlformats.org/officeDocument/2006/relationships/hyperlink" Target="http://www.ssc.govt.nz/ce-expenses-disclosure" TargetMode="External" /><Relationship Id="rId3" Type="http://schemas.openxmlformats.org/officeDocument/2006/relationships/hyperlink" Target="mailto:ceexpenses@ssc.govt.nz" TargetMode="External" /><Relationship Id="rId4" Type="http://schemas.openxmlformats.org/officeDocument/2006/relationships/hyperlink" Target="mailto:info@data.govt.nz" TargetMode="External" /><Relationship Id="rId5" Type="http://schemas.openxmlformats.org/officeDocument/2006/relationships/hyperlink" Target="http://www.ssc.govt.nz/ce-expenses-disclosure" TargetMode="External" /><Relationship Id="rId6" Type="http://schemas.openxmlformats.org/officeDocument/2006/relationships/hyperlink" Target="http://www.ssc.govt.nz/sites/all/files/ce-expense-disclosures-guide-agency-staff-2017.docx" TargetMode="External" /><Relationship Id="rId7" Type="http://schemas.openxmlformats.org/officeDocument/2006/relationships/hyperlink" Target="http://www.ssc.govt.nz/sites/all/files/ce-expense-disclosures-guide-agency-staff-2017.docx" TargetMode="External" /><Relationship Id="rId8" Type="http://schemas.openxmlformats.org/officeDocument/2006/relationships/hyperlink" Target="https://www.data.govt.nz/toolkit/how-do-i-add-or-update-our-chief-executive-expenses/" TargetMode="External" /><Relationship Id="rId9" Type="http://schemas.openxmlformats.org/officeDocument/2006/relationships/comments" Target="../comments1.xml" /><Relationship Id="rId10" Type="http://schemas.openxmlformats.org/officeDocument/2006/relationships/vmlDrawing" Target="../drawings/vmlDrawing1.vm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C000"/>
  </sheetPr>
  <dimension ref="A1:B61"/>
  <sheetViews>
    <sheetView zoomScale="85" zoomScaleNormal="85" zoomScalePageLayoutView="0" workbookViewId="0" topLeftCell="A25">
      <selection activeCell="A1" sqref="A1"/>
    </sheetView>
  </sheetViews>
  <sheetFormatPr defaultColWidth="0" defaultRowHeight="12.75" zeroHeight="1"/>
  <cols>
    <col min="1" max="1" width="219.28125" style="72" customWidth="1"/>
    <col min="2" max="2" width="33.28125" style="71" customWidth="1"/>
    <col min="3" max="16384" width="8.7109375" style="17" hidden="1" customWidth="1"/>
  </cols>
  <sheetData>
    <row r="1" ht="23.25" customHeight="1">
      <c r="A1" s="70" t="s">
        <v>86</v>
      </c>
    </row>
    <row r="2" ht="33" customHeight="1">
      <c r="A2" s="155" t="s">
        <v>119</v>
      </c>
    </row>
    <row r="3" ht="17.25" customHeight="1"/>
    <row r="4" ht="23.25" customHeight="1">
      <c r="A4" s="115" t="s">
        <v>124</v>
      </c>
    </row>
    <row r="5" ht="17.25" customHeight="1"/>
    <row r="6" ht="23.25" customHeight="1">
      <c r="A6" s="73" t="s">
        <v>14</v>
      </c>
    </row>
    <row r="7" ht="17.25" customHeight="1">
      <c r="A7" s="74" t="s">
        <v>16</v>
      </c>
    </row>
    <row r="8" ht="17.25" customHeight="1">
      <c r="A8" s="75" t="s">
        <v>90</v>
      </c>
    </row>
    <row r="9" ht="17.25" customHeight="1">
      <c r="A9" s="75"/>
    </row>
    <row r="10" spans="1:2" ht="23.25" customHeight="1">
      <c r="A10" s="73" t="s">
        <v>17</v>
      </c>
      <c r="B10" s="121" t="s">
        <v>128</v>
      </c>
    </row>
    <row r="11" ht="17.25" customHeight="1">
      <c r="A11" s="76" t="s">
        <v>27</v>
      </c>
    </row>
    <row r="12" ht="17.25" customHeight="1">
      <c r="A12" s="75" t="s">
        <v>18</v>
      </c>
    </row>
    <row r="13" ht="17.25" customHeight="1">
      <c r="A13" s="75" t="s">
        <v>19</v>
      </c>
    </row>
    <row r="14" ht="17.25" customHeight="1">
      <c r="A14" s="77" t="s">
        <v>20</v>
      </c>
    </row>
    <row r="15" ht="17.25" customHeight="1">
      <c r="A15" s="75" t="s">
        <v>21</v>
      </c>
    </row>
    <row r="16" ht="17.25" customHeight="1">
      <c r="A16" s="75"/>
    </row>
    <row r="17" ht="23.25" customHeight="1">
      <c r="A17" s="73" t="s">
        <v>22</v>
      </c>
    </row>
    <row r="18" ht="17.25" customHeight="1">
      <c r="A18" s="77" t="s">
        <v>10</v>
      </c>
    </row>
    <row r="19" ht="17.25" customHeight="1">
      <c r="A19" s="77" t="s">
        <v>26</v>
      </c>
    </row>
    <row r="20" ht="17.25" customHeight="1">
      <c r="A20" s="106" t="s">
        <v>118</v>
      </c>
    </row>
    <row r="21" ht="17.25" customHeight="1">
      <c r="A21" s="78"/>
    </row>
    <row r="22" ht="23.25" customHeight="1">
      <c r="A22" s="73" t="s">
        <v>11</v>
      </c>
    </row>
    <row r="23" ht="17.25" customHeight="1">
      <c r="A23" s="78" t="s">
        <v>85</v>
      </c>
    </row>
    <row r="24" ht="17.25" customHeight="1">
      <c r="A24" s="78"/>
    </row>
    <row r="25" ht="23.25" customHeight="1">
      <c r="A25" s="73" t="s">
        <v>54</v>
      </c>
    </row>
    <row r="26" ht="17.25" customHeight="1">
      <c r="A26" s="79" t="s">
        <v>60</v>
      </c>
    </row>
    <row r="27" ht="32.25" customHeight="1">
      <c r="A27" s="77" t="s">
        <v>112</v>
      </c>
    </row>
    <row r="28" ht="17.25" customHeight="1">
      <c r="A28" s="79" t="s">
        <v>55</v>
      </c>
    </row>
    <row r="29" ht="32.25" customHeight="1">
      <c r="A29" s="77" t="s">
        <v>150</v>
      </c>
    </row>
    <row r="30" ht="17.25" customHeight="1">
      <c r="A30" s="79" t="s">
        <v>12</v>
      </c>
    </row>
    <row r="31" ht="17.25" customHeight="1">
      <c r="A31" s="77" t="s">
        <v>56</v>
      </c>
    </row>
    <row r="32" ht="17.25" customHeight="1">
      <c r="A32" s="79" t="s">
        <v>57</v>
      </c>
    </row>
    <row r="33" ht="32.25" customHeight="1">
      <c r="A33" s="80" t="s">
        <v>58</v>
      </c>
    </row>
    <row r="34" ht="32.25" customHeight="1">
      <c r="A34" s="81" t="s">
        <v>23</v>
      </c>
    </row>
    <row r="35" ht="17.25" customHeight="1">
      <c r="A35" s="79" t="s">
        <v>47</v>
      </c>
    </row>
    <row r="36" ht="32.25" customHeight="1">
      <c r="A36" s="77" t="s">
        <v>130</v>
      </c>
    </row>
    <row r="37" ht="32.25" customHeight="1">
      <c r="A37" s="80" t="s">
        <v>25</v>
      </c>
    </row>
    <row r="38" ht="32.25" customHeight="1">
      <c r="A38" s="77" t="s">
        <v>61</v>
      </c>
    </row>
    <row r="39" ht="17.25" customHeight="1">
      <c r="A39" s="81"/>
    </row>
    <row r="40" ht="22.5" customHeight="1">
      <c r="A40" s="73" t="s">
        <v>5</v>
      </c>
    </row>
    <row r="41" ht="17.25" customHeight="1">
      <c r="A41" s="86" t="s">
        <v>120</v>
      </c>
    </row>
    <row r="42" ht="17.25" customHeight="1">
      <c r="A42" s="82" t="s">
        <v>68</v>
      </c>
    </row>
    <row r="43" ht="17.25" customHeight="1">
      <c r="A43" s="83" t="s">
        <v>131</v>
      </c>
    </row>
    <row r="44" ht="32.25" customHeight="1">
      <c r="A44" s="83" t="s">
        <v>103</v>
      </c>
    </row>
    <row r="45" ht="32.25" customHeight="1">
      <c r="A45" s="83" t="s">
        <v>69</v>
      </c>
    </row>
    <row r="46" ht="17.25" customHeight="1">
      <c r="A46" s="84" t="s">
        <v>132</v>
      </c>
    </row>
    <row r="47" ht="32.25" customHeight="1">
      <c r="A47" s="80" t="s">
        <v>70</v>
      </c>
    </row>
    <row r="48" ht="32.25" customHeight="1">
      <c r="A48" s="80" t="s">
        <v>62</v>
      </c>
    </row>
    <row r="49" ht="32.25" customHeight="1">
      <c r="A49" s="83" t="s">
        <v>151</v>
      </c>
    </row>
    <row r="50" ht="17.25" customHeight="1">
      <c r="A50" s="83" t="s">
        <v>71</v>
      </c>
    </row>
    <row r="51" ht="17.25" customHeight="1">
      <c r="A51" s="83" t="s">
        <v>24</v>
      </c>
    </row>
    <row r="52" ht="17.25" customHeight="1">
      <c r="A52" s="83"/>
    </row>
    <row r="53" ht="22.5" customHeight="1">
      <c r="A53" s="73" t="s">
        <v>59</v>
      </c>
    </row>
    <row r="54" ht="32.25" customHeight="1">
      <c r="A54" s="155" t="s">
        <v>121</v>
      </c>
    </row>
    <row r="55" ht="17.25" customHeight="1">
      <c r="A55" s="85" t="s">
        <v>122</v>
      </c>
    </row>
    <row r="56" ht="17.25" customHeight="1">
      <c r="A56" s="86" t="s">
        <v>75</v>
      </c>
    </row>
    <row r="57" ht="17.25" customHeight="1">
      <c r="A57" s="106" t="s">
        <v>123</v>
      </c>
    </row>
    <row r="58" ht="17.25" customHeight="1">
      <c r="A58" s="87" t="s">
        <v>74</v>
      </c>
    </row>
    <row r="59" ht="14.25"/>
    <row r="60" ht="14.25" hidden="1"/>
    <row r="61" ht="14.25" hidden="1">
      <c r="A61" s="88"/>
    </row>
  </sheetData>
  <sheetProtection sheet="1" objects="1" scenarios="1"/>
  <hyperlinks>
    <hyperlink ref="A20" r:id="rId1" display="They are posted on agency websites and linked to www.data.govt.nz. See: https://www.data.govt.nz/toolkit/how-do-i-add-or-update-our-chief-executive-expenses/"/>
    <hyperlink ref="A41" r:id="rId2" display="Provide information using this SSC Excel workbook: http://www.ssc.govt.nz/ce-expenses-disclosure"/>
    <hyperlink ref="A55" r:id="rId3" display="If you have any questions, contact the team at ceexpenses@ssc.govt.nz"/>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rintOptions/>
  <pageMargins left="0.7086614173228347" right="0.7086614173228347" top="0.7480314960629921" bottom="0.7480314960629921" header="0.31496062992125984" footer="0.31496062992125984"/>
  <pageSetup horizontalDpi="600" verticalDpi="600" orientation="landscape" paperSize="8" r:id="rId11"/>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K59"/>
  <sheetViews>
    <sheetView tabSelected="1" zoomScalePageLayoutView="0" workbookViewId="0" topLeftCell="A1">
      <selection activeCell="G8" sqref="G8"/>
    </sheetView>
  </sheetViews>
  <sheetFormatPr defaultColWidth="0" defaultRowHeight="12.75" zeroHeight="1"/>
  <cols>
    <col min="1" max="1" width="35.7109375" style="17" customWidth="1"/>
    <col min="2" max="2" width="21.57421875" style="17" customWidth="1"/>
    <col min="3" max="3" width="33.57421875" style="17" customWidth="1"/>
    <col min="4" max="4" width="4.421875" style="17" customWidth="1"/>
    <col min="5" max="5" width="29.00390625" style="17" customWidth="1"/>
    <col min="6" max="6" width="19.00390625" style="17" customWidth="1"/>
    <col min="7" max="7" width="42.00390625" style="17" customWidth="1"/>
    <col min="8" max="11" width="9.140625" style="17" hidden="1" customWidth="1"/>
    <col min="12" max="16384" width="9.140625" style="17" hidden="1" customWidth="1"/>
  </cols>
  <sheetData>
    <row r="1" spans="1:11" ht="26.25" customHeight="1">
      <c r="A1" s="159" t="s">
        <v>98</v>
      </c>
      <c r="B1" s="159"/>
      <c r="C1" s="159"/>
      <c r="D1" s="159"/>
      <c r="E1" s="159"/>
      <c r="F1" s="159"/>
      <c r="G1" s="48"/>
      <c r="H1" s="48"/>
      <c r="I1" s="48"/>
      <c r="J1" s="48"/>
      <c r="K1" s="48"/>
    </row>
    <row r="2" spans="1:11" ht="21" customHeight="1">
      <c r="A2" s="4" t="s">
        <v>2</v>
      </c>
      <c r="B2" s="160" t="s">
        <v>168</v>
      </c>
      <c r="C2" s="160"/>
      <c r="D2" s="160"/>
      <c r="E2" s="160"/>
      <c r="F2" s="160"/>
      <c r="G2" s="48"/>
      <c r="H2" s="48"/>
      <c r="I2" s="48"/>
      <c r="J2" s="48"/>
      <c r="K2" s="48"/>
    </row>
    <row r="3" spans="1:11" ht="21" customHeight="1">
      <c r="A3" s="4" t="s">
        <v>99</v>
      </c>
      <c r="B3" s="160" t="s">
        <v>169</v>
      </c>
      <c r="C3" s="160"/>
      <c r="D3" s="160"/>
      <c r="E3" s="160"/>
      <c r="F3" s="160"/>
      <c r="G3" s="48"/>
      <c r="H3" s="48"/>
      <c r="I3" s="48"/>
      <c r="J3" s="48"/>
      <c r="K3" s="48"/>
    </row>
    <row r="4" spans="1:11" ht="21" customHeight="1">
      <c r="A4" s="4" t="s">
        <v>79</v>
      </c>
      <c r="B4" s="161">
        <v>44013</v>
      </c>
      <c r="C4" s="161"/>
      <c r="D4" s="161"/>
      <c r="E4" s="161"/>
      <c r="F4" s="161"/>
      <c r="G4" s="48"/>
      <c r="H4" s="48"/>
      <c r="I4" s="48"/>
      <c r="J4" s="48"/>
      <c r="K4" s="48"/>
    </row>
    <row r="5" spans="1:11" ht="21" customHeight="1">
      <c r="A5" s="4" t="s">
        <v>80</v>
      </c>
      <c r="B5" s="161">
        <v>44377</v>
      </c>
      <c r="C5" s="161"/>
      <c r="D5" s="161"/>
      <c r="E5" s="161"/>
      <c r="F5" s="161"/>
      <c r="G5" s="48"/>
      <c r="H5" s="48"/>
      <c r="I5" s="48"/>
      <c r="J5" s="48"/>
      <c r="K5" s="48"/>
    </row>
    <row r="6" spans="1:11" ht="21" customHeight="1">
      <c r="A6" s="4" t="s">
        <v>104</v>
      </c>
      <c r="B6" s="158" t="str">
        <f>IF(AND(Travel!B7&lt;&gt;A30,Hospitality!B7&lt;&gt;A30,'All other expenses'!B7&lt;&gt;A30,'Gifts and benefits'!B7&lt;&gt;A30),A31,IF(AND(Travel!B7=A30,Hospitality!B7=A30,'All other expenses'!B7=A30,'Gifts and benefits'!B7=A30),A33,A32))</f>
        <v>Data and totals checked on all sheets</v>
      </c>
      <c r="C6" s="158"/>
      <c r="D6" s="158"/>
      <c r="E6" s="158"/>
      <c r="F6" s="158"/>
      <c r="G6" s="36"/>
      <c r="H6" s="48"/>
      <c r="I6" s="48"/>
      <c r="J6" s="48"/>
      <c r="K6" s="48"/>
    </row>
    <row r="7" spans="1:11" ht="21" customHeight="1">
      <c r="A7" s="4" t="s">
        <v>133</v>
      </c>
      <c r="B7" s="157" t="s">
        <v>63</v>
      </c>
      <c r="C7" s="157"/>
      <c r="D7" s="157"/>
      <c r="E7" s="157"/>
      <c r="F7" s="157"/>
      <c r="G7" s="36"/>
      <c r="H7" s="48"/>
      <c r="I7" s="48"/>
      <c r="J7" s="48"/>
      <c r="K7" s="48"/>
    </row>
    <row r="8" spans="1:11" ht="21" customHeight="1">
      <c r="A8" s="4" t="s">
        <v>100</v>
      </c>
      <c r="B8" s="157" t="s">
        <v>196</v>
      </c>
      <c r="C8" s="157"/>
      <c r="D8" s="157"/>
      <c r="E8" s="157"/>
      <c r="F8" s="157"/>
      <c r="G8" s="36"/>
      <c r="H8" s="48"/>
      <c r="I8" s="48"/>
      <c r="J8" s="48"/>
      <c r="K8" s="48"/>
    </row>
    <row r="9" spans="1:11" ht="66.75" customHeight="1">
      <c r="A9" s="156" t="s">
        <v>125</v>
      </c>
      <c r="B9" s="156"/>
      <c r="C9" s="156"/>
      <c r="D9" s="156"/>
      <c r="E9" s="156"/>
      <c r="F9" s="156"/>
      <c r="G9" s="36"/>
      <c r="H9" s="48"/>
      <c r="I9" s="48"/>
      <c r="J9" s="48"/>
      <c r="K9" s="48"/>
    </row>
    <row r="10" spans="1:11" s="154" customFormat="1" ht="36" customHeight="1">
      <c r="A10" s="148" t="s">
        <v>48</v>
      </c>
      <c r="B10" s="149" t="s">
        <v>31</v>
      </c>
      <c r="C10" s="149" t="s">
        <v>65</v>
      </c>
      <c r="D10" s="150"/>
      <c r="E10" s="151" t="s">
        <v>47</v>
      </c>
      <c r="F10" s="152" t="s">
        <v>72</v>
      </c>
      <c r="G10" s="153"/>
      <c r="H10" s="153"/>
      <c r="I10" s="153"/>
      <c r="J10" s="153"/>
      <c r="K10" s="153"/>
    </row>
    <row r="11" spans="1:11" ht="27.75" customHeight="1">
      <c r="A11" s="11" t="s">
        <v>84</v>
      </c>
      <c r="B11" s="99">
        <f>B15+B16+B17</f>
        <v>3833.38</v>
      </c>
      <c r="C11" s="107" t="str">
        <f>IF(Travel!B6="",A34,Travel!B6)</f>
        <v>Figures include GST (where applicable)</v>
      </c>
      <c r="D11" s="8"/>
      <c r="E11" s="11" t="s">
        <v>95</v>
      </c>
      <c r="F11" s="58">
        <f>'Gifts and benefits'!C25</f>
        <v>2</v>
      </c>
      <c r="G11" s="49"/>
      <c r="H11" s="49"/>
      <c r="I11" s="49"/>
      <c r="J11" s="49"/>
      <c r="K11" s="49"/>
    </row>
    <row r="12" spans="1:11" ht="27.75" customHeight="1">
      <c r="A12" s="11" t="s">
        <v>12</v>
      </c>
      <c r="B12" s="99">
        <f>Hospitality!B25</f>
        <v>0</v>
      </c>
      <c r="C12" s="107" t="str">
        <f>IF(Hospitality!B6="",A34,Hospitality!B6)</f>
        <v>Figures include GST (where applicable)</v>
      </c>
      <c r="D12" s="8"/>
      <c r="E12" s="11" t="s">
        <v>96</v>
      </c>
      <c r="F12" s="58">
        <f>'Gifts and benefits'!C26</f>
        <v>2</v>
      </c>
      <c r="G12" s="49"/>
      <c r="H12" s="49"/>
      <c r="I12" s="49"/>
      <c r="J12" s="49"/>
      <c r="K12" s="49"/>
    </row>
    <row r="13" spans="1:11" ht="27.75" customHeight="1">
      <c r="A13" s="11" t="s">
        <v>30</v>
      </c>
      <c r="B13" s="99">
        <f>'All other expenses'!B25</f>
        <v>8365.76</v>
      </c>
      <c r="C13" s="107" t="str">
        <f>IF('All other expenses'!B6="",A34,'All other expenses'!B6)</f>
        <v>Figures include GST (where applicable)</v>
      </c>
      <c r="D13" s="8"/>
      <c r="E13" s="11" t="s">
        <v>97</v>
      </c>
      <c r="F13" s="58">
        <f>'Gifts and benefits'!C27</f>
        <v>0</v>
      </c>
      <c r="G13" s="48"/>
      <c r="H13" s="48"/>
      <c r="I13" s="48"/>
      <c r="J13" s="48"/>
      <c r="K13" s="48"/>
    </row>
    <row r="14" spans="1:11" ht="12.75" customHeight="1">
      <c r="A14" s="10"/>
      <c r="B14" s="100"/>
      <c r="C14" s="108"/>
      <c r="D14" s="59"/>
      <c r="E14" s="8"/>
      <c r="F14" s="60"/>
      <c r="G14" s="28"/>
      <c r="H14" s="28"/>
      <c r="I14" s="28"/>
      <c r="J14" s="28"/>
      <c r="K14" s="28"/>
    </row>
    <row r="15" spans="1:11" ht="27.75" customHeight="1">
      <c r="A15" s="12" t="s">
        <v>45</v>
      </c>
      <c r="B15" s="101">
        <f>Travel!B19</f>
        <v>0</v>
      </c>
      <c r="C15" s="109" t="str">
        <f>C11</f>
        <v>Figures include GST (where applicable)</v>
      </c>
      <c r="D15" s="8"/>
      <c r="E15" s="8"/>
      <c r="F15" s="60"/>
      <c r="G15" s="48"/>
      <c r="H15" s="48"/>
      <c r="I15" s="48"/>
      <c r="J15" s="48"/>
      <c r="K15" s="48"/>
    </row>
    <row r="16" spans="1:11" ht="27.75" customHeight="1">
      <c r="A16" s="12" t="s">
        <v>91</v>
      </c>
      <c r="B16" s="101">
        <f>Travel!B87</f>
        <v>3833.38</v>
      </c>
      <c r="C16" s="109" t="str">
        <f>C11</f>
        <v>Figures include GST (where applicable)</v>
      </c>
      <c r="D16" s="61"/>
      <c r="E16" s="8"/>
      <c r="F16" s="62"/>
      <c r="G16" s="48"/>
      <c r="H16" s="48"/>
      <c r="I16" s="48"/>
      <c r="J16" s="48"/>
      <c r="K16" s="48"/>
    </row>
    <row r="17" spans="1:11" ht="27.75" customHeight="1">
      <c r="A17" s="12" t="s">
        <v>46</v>
      </c>
      <c r="B17" s="101">
        <f>Travel!B101</f>
        <v>0</v>
      </c>
      <c r="C17" s="109" t="str">
        <f>C11</f>
        <v>Figures include GST (where applicable)</v>
      </c>
      <c r="D17" s="8"/>
      <c r="E17" s="8"/>
      <c r="F17" s="62"/>
      <c r="G17" s="48"/>
      <c r="H17" s="48"/>
      <c r="I17" s="48"/>
      <c r="J17" s="48"/>
      <c r="K17" s="48"/>
    </row>
    <row r="18" spans="1:11" ht="27.75" customHeight="1">
      <c r="A18" s="29"/>
      <c r="B18" s="24"/>
      <c r="C18" s="29"/>
      <c r="D18" s="7"/>
      <c r="E18" s="7"/>
      <c r="F18" s="63"/>
      <c r="G18" s="64"/>
      <c r="H18" s="64"/>
      <c r="I18" s="64"/>
      <c r="J18" s="64"/>
      <c r="K18" s="64"/>
    </row>
    <row r="19" spans="1:11" ht="12.75">
      <c r="A19" s="54" t="s">
        <v>8</v>
      </c>
      <c r="B19" s="27"/>
      <c r="C19" s="28"/>
      <c r="D19" s="29"/>
      <c r="E19" s="29"/>
      <c r="F19" s="29"/>
      <c r="G19" s="29"/>
      <c r="H19" s="29"/>
      <c r="I19" s="29"/>
      <c r="J19" s="29"/>
      <c r="K19" s="29"/>
    </row>
    <row r="20" spans="1:11" ht="12.75">
      <c r="A20" s="25" t="s">
        <v>9</v>
      </c>
      <c r="B20" s="55"/>
      <c r="C20" s="55"/>
      <c r="D20" s="28"/>
      <c r="E20" s="28"/>
      <c r="F20" s="28"/>
      <c r="G20" s="29"/>
      <c r="H20" s="29"/>
      <c r="I20" s="29"/>
      <c r="J20" s="29"/>
      <c r="K20" s="29"/>
    </row>
    <row r="21" spans="1:11" ht="12" customHeight="1">
      <c r="A21" s="25" t="s">
        <v>66</v>
      </c>
      <c r="B21" s="55"/>
      <c r="C21" s="55"/>
      <c r="D21" s="22"/>
      <c r="E21" s="29"/>
      <c r="F21" s="29"/>
      <c r="G21" s="29"/>
      <c r="H21" s="29"/>
      <c r="I21" s="29"/>
      <c r="J21" s="29"/>
      <c r="K21" s="29"/>
    </row>
    <row r="22" spans="1:11" ht="12" customHeight="1">
      <c r="A22" s="25" t="s">
        <v>81</v>
      </c>
      <c r="B22" s="55"/>
      <c r="C22" s="55"/>
      <c r="D22" s="22"/>
      <c r="E22" s="29"/>
      <c r="F22" s="29"/>
      <c r="G22" s="29"/>
      <c r="H22" s="29"/>
      <c r="I22" s="29"/>
      <c r="J22" s="29"/>
      <c r="K22" s="29"/>
    </row>
    <row r="23" spans="1:11" ht="12" customHeight="1">
      <c r="A23" s="25" t="s">
        <v>101</v>
      </c>
      <c r="B23" s="55"/>
      <c r="C23" s="55"/>
      <c r="D23" s="22"/>
      <c r="E23" s="29"/>
      <c r="F23" s="29"/>
      <c r="G23" s="29"/>
      <c r="H23" s="29"/>
      <c r="I23" s="29"/>
      <c r="J23" s="29"/>
      <c r="K23" s="29"/>
    </row>
    <row r="24" spans="1:11" ht="12.75">
      <c r="A24" s="42"/>
      <c r="B24" s="29"/>
      <c r="C24" s="29"/>
      <c r="D24" s="29"/>
      <c r="E24" s="29"/>
      <c r="F24" s="48"/>
      <c r="G24" s="48"/>
      <c r="H24" s="48"/>
      <c r="I24" s="48"/>
      <c r="J24" s="48"/>
      <c r="K24" s="48"/>
    </row>
    <row r="25" spans="1:11" ht="12.75" hidden="1">
      <c r="A25" s="15" t="s">
        <v>141</v>
      </c>
      <c r="B25" s="16"/>
      <c r="C25" s="16"/>
      <c r="D25" s="16"/>
      <c r="E25" s="16"/>
      <c r="F25" s="16"/>
      <c r="G25" s="48"/>
      <c r="H25" s="48"/>
      <c r="I25" s="48"/>
      <c r="J25" s="48"/>
      <c r="K25" s="48"/>
    </row>
    <row r="26" spans="1:11" ht="12.75" customHeight="1" hidden="1">
      <c r="A26" s="14" t="s">
        <v>157</v>
      </c>
      <c r="B26" s="6"/>
      <c r="C26" s="6"/>
      <c r="D26" s="14"/>
      <c r="E26" s="14"/>
      <c r="F26" s="14"/>
      <c r="G26" s="48"/>
      <c r="H26" s="48"/>
      <c r="I26" s="48"/>
      <c r="J26" s="48"/>
      <c r="K26" s="48"/>
    </row>
    <row r="27" spans="1:11" ht="12.75" hidden="1">
      <c r="A27" s="13" t="s">
        <v>64</v>
      </c>
      <c r="B27" s="13"/>
      <c r="C27" s="13"/>
      <c r="D27" s="13"/>
      <c r="E27" s="13"/>
      <c r="F27" s="13"/>
      <c r="G27" s="48"/>
      <c r="H27" s="48"/>
      <c r="I27" s="48"/>
      <c r="J27" s="48"/>
      <c r="K27" s="48"/>
    </row>
    <row r="28" spans="1:11" ht="12.75" hidden="1">
      <c r="A28" s="13" t="s">
        <v>28</v>
      </c>
      <c r="B28" s="13"/>
      <c r="C28" s="13"/>
      <c r="D28" s="13"/>
      <c r="E28" s="13"/>
      <c r="F28" s="13"/>
      <c r="G28" s="48"/>
      <c r="H28" s="48"/>
      <c r="I28" s="48"/>
      <c r="J28" s="48"/>
      <c r="K28" s="48"/>
    </row>
    <row r="29" spans="1:11" ht="12.75" hidden="1">
      <c r="A29" s="14" t="s">
        <v>115</v>
      </c>
      <c r="B29" s="14"/>
      <c r="C29" s="14"/>
      <c r="D29" s="14"/>
      <c r="E29" s="14"/>
      <c r="F29" s="14"/>
      <c r="G29" s="48"/>
      <c r="H29" s="48"/>
      <c r="I29" s="48"/>
      <c r="J29" s="48"/>
      <c r="K29" s="48"/>
    </row>
    <row r="30" spans="1:11" ht="12.75" hidden="1">
      <c r="A30" s="14" t="s">
        <v>116</v>
      </c>
      <c r="B30" s="14"/>
      <c r="C30" s="14"/>
      <c r="D30" s="14"/>
      <c r="E30" s="14"/>
      <c r="F30" s="14"/>
      <c r="G30" s="48"/>
      <c r="H30" s="48"/>
      <c r="I30" s="48"/>
      <c r="J30" s="48"/>
      <c r="K30" s="48"/>
    </row>
    <row r="31" spans="1:11" ht="12.75" hidden="1">
      <c r="A31" s="13" t="s">
        <v>106</v>
      </c>
      <c r="B31" s="13"/>
      <c r="C31" s="13"/>
      <c r="D31" s="13"/>
      <c r="E31" s="13"/>
      <c r="F31" s="13"/>
      <c r="G31" s="48"/>
      <c r="H31" s="48"/>
      <c r="I31" s="48"/>
      <c r="J31" s="48"/>
      <c r="K31" s="48"/>
    </row>
    <row r="32" spans="1:11" ht="12.75" hidden="1">
      <c r="A32" s="13" t="s">
        <v>107</v>
      </c>
      <c r="B32" s="13"/>
      <c r="C32" s="13"/>
      <c r="D32" s="13"/>
      <c r="E32" s="13"/>
      <c r="F32" s="13"/>
      <c r="G32" s="48"/>
      <c r="H32" s="48"/>
      <c r="I32" s="48"/>
      <c r="J32" s="48"/>
      <c r="K32" s="48"/>
    </row>
    <row r="33" spans="1:11" ht="12.75" hidden="1">
      <c r="A33" s="13" t="s">
        <v>105</v>
      </c>
      <c r="B33" s="13"/>
      <c r="C33" s="13"/>
      <c r="D33" s="13"/>
      <c r="E33" s="13"/>
      <c r="F33" s="13"/>
      <c r="G33" s="48"/>
      <c r="H33" s="48"/>
      <c r="I33" s="48"/>
      <c r="J33" s="48"/>
      <c r="K33" s="48"/>
    </row>
    <row r="34" spans="1:11" ht="12.75" hidden="1">
      <c r="A34" s="14" t="s">
        <v>67</v>
      </c>
      <c r="B34" s="14"/>
      <c r="C34" s="14"/>
      <c r="D34" s="14"/>
      <c r="E34" s="14"/>
      <c r="F34" s="14"/>
      <c r="G34" s="48"/>
      <c r="H34" s="48"/>
      <c r="I34" s="48"/>
      <c r="J34" s="48"/>
      <c r="K34" s="48"/>
    </row>
    <row r="35" spans="1:11" ht="12.75" hidden="1">
      <c r="A35" s="14" t="s">
        <v>73</v>
      </c>
      <c r="B35" s="14"/>
      <c r="C35" s="14"/>
      <c r="D35" s="14"/>
      <c r="E35" s="14"/>
      <c r="F35" s="14"/>
      <c r="G35" s="48"/>
      <c r="H35" s="48"/>
      <c r="I35" s="48"/>
      <c r="J35" s="48"/>
      <c r="K35" s="48"/>
    </row>
    <row r="36" spans="1:11" ht="12.75" hidden="1">
      <c r="A36" s="104" t="s">
        <v>94</v>
      </c>
      <c r="B36" s="103"/>
      <c r="C36" s="103"/>
      <c r="D36" s="103"/>
      <c r="E36" s="103"/>
      <c r="F36" s="103"/>
      <c r="G36" s="48"/>
      <c r="H36" s="48"/>
      <c r="I36" s="48"/>
      <c r="J36" s="48"/>
      <c r="K36" s="48"/>
    </row>
    <row r="37" spans="1:11" ht="12.75" hidden="1">
      <c r="A37" s="104" t="s">
        <v>63</v>
      </c>
      <c r="B37" s="103"/>
      <c r="C37" s="103"/>
      <c r="D37" s="103"/>
      <c r="E37" s="103"/>
      <c r="F37" s="103"/>
      <c r="G37" s="48"/>
      <c r="H37" s="48"/>
      <c r="I37" s="48"/>
      <c r="J37" s="48"/>
      <c r="K37" s="48"/>
    </row>
    <row r="38" spans="1:11" ht="12.75" hidden="1">
      <c r="A38" s="65" t="s">
        <v>38</v>
      </c>
      <c r="B38" s="5"/>
      <c r="C38" s="5"/>
      <c r="D38" s="5"/>
      <c r="E38" s="5"/>
      <c r="F38" s="5"/>
      <c r="G38" s="48"/>
      <c r="H38" s="48"/>
      <c r="I38" s="48"/>
      <c r="J38" s="48"/>
      <c r="K38" s="48"/>
    </row>
    <row r="39" spans="1:11" ht="12.75" hidden="1">
      <c r="A39" s="66" t="s">
        <v>39</v>
      </c>
      <c r="B39" s="5"/>
      <c r="C39" s="5"/>
      <c r="D39" s="5"/>
      <c r="E39" s="5"/>
      <c r="F39" s="5"/>
      <c r="G39" s="48"/>
      <c r="H39" s="48"/>
      <c r="I39" s="48"/>
      <c r="J39" s="48"/>
      <c r="K39" s="48"/>
    </row>
    <row r="40" spans="1:11" ht="12.75" hidden="1">
      <c r="A40" s="66" t="s">
        <v>41</v>
      </c>
      <c r="B40" s="5"/>
      <c r="C40" s="5"/>
      <c r="D40" s="5"/>
      <c r="E40" s="5"/>
      <c r="F40" s="5"/>
      <c r="G40" s="48"/>
      <c r="H40" s="48"/>
      <c r="I40" s="48"/>
      <c r="J40" s="48"/>
      <c r="K40" s="48"/>
    </row>
    <row r="41" spans="1:11" ht="12.75" hidden="1">
      <c r="A41" s="66" t="s">
        <v>40</v>
      </c>
      <c r="B41" s="5"/>
      <c r="C41" s="5"/>
      <c r="D41" s="5"/>
      <c r="E41" s="5"/>
      <c r="F41" s="5"/>
      <c r="G41" s="48"/>
      <c r="H41" s="48"/>
      <c r="I41" s="48"/>
      <c r="J41" s="48"/>
      <c r="K41" s="48"/>
    </row>
    <row r="42" spans="1:11" ht="12.75" hidden="1">
      <c r="A42" s="66" t="s">
        <v>42</v>
      </c>
      <c r="B42" s="5"/>
      <c r="C42" s="5"/>
      <c r="D42" s="5"/>
      <c r="E42" s="5"/>
      <c r="F42" s="5"/>
      <c r="G42" s="48"/>
      <c r="H42" s="48"/>
      <c r="I42" s="48"/>
      <c r="J42" s="48"/>
      <c r="K42" s="48"/>
    </row>
    <row r="43" spans="1:11" ht="12.75" hidden="1">
      <c r="A43" s="66" t="s">
        <v>43</v>
      </c>
      <c r="B43" s="5"/>
      <c r="C43" s="5"/>
      <c r="D43" s="5"/>
      <c r="E43" s="5"/>
      <c r="F43" s="5"/>
      <c r="G43" s="48"/>
      <c r="H43" s="48"/>
      <c r="I43" s="48"/>
      <c r="J43" s="48"/>
      <c r="K43" s="48"/>
    </row>
    <row r="44" spans="1:11" ht="12.75" hidden="1">
      <c r="A44" s="105" t="s">
        <v>36</v>
      </c>
      <c r="B44" s="103"/>
      <c r="C44" s="103"/>
      <c r="D44" s="103"/>
      <c r="E44" s="103"/>
      <c r="F44" s="103"/>
      <c r="G44" s="48"/>
      <c r="H44" s="48"/>
      <c r="I44" s="48"/>
      <c r="J44" s="48"/>
      <c r="K44" s="48"/>
    </row>
    <row r="45" spans="1:11" ht="12.75" hidden="1">
      <c r="A45" s="103" t="s">
        <v>34</v>
      </c>
      <c r="B45" s="103"/>
      <c r="C45" s="103"/>
      <c r="D45" s="103"/>
      <c r="E45" s="103"/>
      <c r="F45" s="103"/>
      <c r="G45" s="48"/>
      <c r="H45" s="48"/>
      <c r="I45" s="48"/>
      <c r="J45" s="48"/>
      <c r="K45" s="48"/>
    </row>
    <row r="46" spans="1:11" ht="12.75" hidden="1">
      <c r="A46" s="67">
        <v>-20000</v>
      </c>
      <c r="B46" s="5"/>
      <c r="C46" s="5"/>
      <c r="D46" s="5"/>
      <c r="E46" s="5"/>
      <c r="F46" s="5"/>
      <c r="G46" s="48"/>
      <c r="H46" s="48"/>
      <c r="I46" s="48"/>
      <c r="J46" s="48"/>
      <c r="K46" s="48"/>
    </row>
    <row r="47" spans="1:11" ht="25.5" hidden="1">
      <c r="A47" s="142" t="s">
        <v>138</v>
      </c>
      <c r="B47" s="103"/>
      <c r="C47" s="103"/>
      <c r="D47" s="103"/>
      <c r="E47" s="103"/>
      <c r="F47" s="103"/>
      <c r="G47" s="48"/>
      <c r="H47" s="48"/>
      <c r="I47" s="48"/>
      <c r="J47" s="48"/>
      <c r="K47" s="48"/>
    </row>
    <row r="48" spans="1:11" ht="25.5" hidden="1">
      <c r="A48" s="142" t="s">
        <v>137</v>
      </c>
      <c r="B48" s="103"/>
      <c r="C48" s="103"/>
      <c r="D48" s="103"/>
      <c r="E48" s="103"/>
      <c r="F48" s="103"/>
      <c r="G48" s="48"/>
      <c r="H48" s="48"/>
      <c r="I48" s="48"/>
      <c r="J48" s="48"/>
      <c r="K48" s="48"/>
    </row>
    <row r="49" spans="1:11" ht="25.5" hidden="1">
      <c r="A49" s="143" t="s">
        <v>139</v>
      </c>
      <c r="B49" s="5"/>
      <c r="C49" s="5"/>
      <c r="D49" s="5"/>
      <c r="E49" s="5"/>
      <c r="F49" s="5"/>
      <c r="G49" s="48"/>
      <c r="H49" s="48"/>
      <c r="I49" s="48"/>
      <c r="J49" s="48"/>
      <c r="K49" s="48"/>
    </row>
    <row r="50" spans="1:11" ht="25.5" hidden="1">
      <c r="A50" s="143" t="s">
        <v>113</v>
      </c>
      <c r="B50" s="5"/>
      <c r="C50" s="5"/>
      <c r="D50" s="5"/>
      <c r="E50" s="5"/>
      <c r="F50" s="5"/>
      <c r="G50" s="48"/>
      <c r="H50" s="48"/>
      <c r="I50" s="48"/>
      <c r="J50" s="48"/>
      <c r="K50" s="48"/>
    </row>
    <row r="51" spans="1:11" ht="38.25" hidden="1">
      <c r="A51" s="143" t="s">
        <v>114</v>
      </c>
      <c r="B51" s="133"/>
      <c r="C51" s="133"/>
      <c r="D51" s="141"/>
      <c r="E51" s="68"/>
      <c r="F51" s="68"/>
      <c r="G51" s="48"/>
      <c r="H51" s="48"/>
      <c r="I51" s="48"/>
      <c r="J51" s="48"/>
      <c r="K51" s="48"/>
    </row>
    <row r="52" spans="1:11" ht="12.75" hidden="1">
      <c r="A52" s="138" t="s">
        <v>117</v>
      </c>
      <c r="B52" s="139"/>
      <c r="C52" s="139"/>
      <c r="D52" s="132"/>
      <c r="E52" s="69"/>
      <c r="F52" s="69" t="b">
        <v>1</v>
      </c>
      <c r="G52" s="48"/>
      <c r="H52" s="48"/>
      <c r="I52" s="48"/>
      <c r="J52" s="48"/>
      <c r="K52" s="48"/>
    </row>
    <row r="53" spans="1:11" ht="12.75" hidden="1">
      <c r="A53" s="140" t="s">
        <v>140</v>
      </c>
      <c r="B53" s="138"/>
      <c r="C53" s="138"/>
      <c r="D53" s="138"/>
      <c r="E53" s="69"/>
      <c r="F53" s="69" t="b">
        <v>0</v>
      </c>
      <c r="G53" s="48"/>
      <c r="H53" s="48"/>
      <c r="I53" s="48"/>
      <c r="J53" s="48"/>
      <c r="K53" s="48"/>
    </row>
    <row r="54" spans="1:11" ht="12.75" hidden="1">
      <c r="A54" s="144"/>
      <c r="B54" s="134">
        <f>COUNT(Travel!B12:B18)</f>
        <v>0</v>
      </c>
      <c r="C54" s="134"/>
      <c r="D54" s="134">
        <f>COUNTIF(Travel!D12:D18,"*")</f>
        <v>0</v>
      </c>
      <c r="E54" s="135"/>
      <c r="F54" s="135" t="b">
        <f>MIN(B54,D54)=MAX(B54,D54)</f>
        <v>1</v>
      </c>
      <c r="G54" s="48"/>
      <c r="H54" s="48"/>
      <c r="I54" s="48"/>
      <c r="J54" s="48"/>
      <c r="K54" s="48"/>
    </row>
    <row r="55" spans="1:6" ht="12.75" hidden="1">
      <c r="A55" s="144" t="s">
        <v>111</v>
      </c>
      <c r="B55" s="134">
        <f>COUNT(Travel!B23:B86)</f>
        <v>22</v>
      </c>
      <c r="C55" s="134"/>
      <c r="D55" s="134">
        <f>COUNTIF(Travel!D23:D86,"*")</f>
        <v>22</v>
      </c>
      <c r="E55" s="135"/>
      <c r="F55" s="135" t="b">
        <f>MIN(B55,D55)=MAX(B55,D55)</f>
        <v>1</v>
      </c>
    </row>
    <row r="56" spans="1:6" ht="12.75" hidden="1">
      <c r="A56" s="145"/>
      <c r="B56" s="134">
        <f>COUNT(Travel!B91:B100)</f>
        <v>0</v>
      </c>
      <c r="C56" s="134"/>
      <c r="D56" s="134">
        <f>COUNTIF(Travel!D91:D100,"*")</f>
        <v>0</v>
      </c>
      <c r="E56" s="135"/>
      <c r="F56" s="135" t="b">
        <f>MIN(B56,D56)=MAX(B56,D56)</f>
        <v>1</v>
      </c>
    </row>
    <row r="57" spans="1:6" ht="12.75" hidden="1">
      <c r="A57" s="146" t="s">
        <v>109</v>
      </c>
      <c r="B57" s="136">
        <f>COUNT(Hospitality!B11:B24)</f>
        <v>0</v>
      </c>
      <c r="C57" s="136"/>
      <c r="D57" s="136">
        <f>COUNTIF(Hospitality!D11:D24,"*")</f>
        <v>0</v>
      </c>
      <c r="E57" s="137"/>
      <c r="F57" s="137" t="b">
        <f>MIN(B57,D57)=MAX(B57,D57)</f>
        <v>1</v>
      </c>
    </row>
    <row r="58" spans="1:6" ht="12.75" hidden="1">
      <c r="A58" s="147" t="s">
        <v>110</v>
      </c>
      <c r="B58" s="135">
        <f>COUNT('All other expenses'!B11:B24)</f>
        <v>7</v>
      </c>
      <c r="C58" s="135"/>
      <c r="D58" s="135">
        <f>COUNTIF('All other expenses'!D11:D24,"*")</f>
        <v>1</v>
      </c>
      <c r="E58" s="135"/>
      <c r="F58" s="135" t="b">
        <f>MIN(B58,D58)=MAX(B58,D58)</f>
        <v>0</v>
      </c>
    </row>
    <row r="59" spans="1:6" ht="12.75" hidden="1">
      <c r="A59" s="146" t="s">
        <v>108</v>
      </c>
      <c r="B59" s="136">
        <f>COUNTIF('Gifts and benefits'!B11:B24,"*")</f>
        <v>2</v>
      </c>
      <c r="C59" s="136">
        <f>COUNTIF('Gifts and benefits'!C11:C24,"*")</f>
        <v>2</v>
      </c>
      <c r="D59" s="136"/>
      <c r="E59" s="136">
        <f>COUNTA('Gifts and benefits'!E11:E24)</f>
        <v>2</v>
      </c>
      <c r="F59" s="137" t="b">
        <f>MIN(B59,C59,E59)=MAX(B59,C59,E59)</f>
        <v>1</v>
      </c>
    </row>
    <row r="60" ht="12.75"/>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prompt="This disclosure must be approved by the Chief Executive - use the drop down list (at right of cell) to indicate whether this has been completed" error="Use the drop down list (at the right of the cell)" sqref="B7:F7">
      <formula1>$A$36:$A$37</formula1>
    </dataValidation>
    <dataValidation allowBlank="1" showInputMessage="1" showErrorMessage="1" prompt="This disclosure must be approved by another appropriate party (e.g. Audit and Risk Committee member, Board Chair or Chief Financial Officer)&#10;&#10;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10;&#10;Create a new workbook for a new Chief Executive" sqref="B3:F3"/>
    <dataValidation allowBlank="1" showInputMessage="1" showErrorMessage="1" prompt="Headings on following tabs will pre populate with what you enter here&#10;&#10;Update if a shorter or different period is covered" sqref="B4:F5"/>
    <dataValidation allowBlank="1" showInputMessage="1" showErrorMessage="1" prompt="Totals should accurately sum the content of tables but this may be affected by input method - e.g. hidden or inappropriate data.&#10;&#10;Agencies must confirm the accuracy of their data and totals.&#10;&#10;This cell updates automatically as each worksheet is checked." sqref="B6:F6"/>
  </dataValidations>
  <printOptions gridLines="1"/>
  <pageMargins left="0.7086614173228347" right="0.7086614173228347" top="0.7480314960629921" bottom="0.7480314960629921" header="0.31496062992125984" footer="0.31496062992125984"/>
  <pageSetup fitToHeight="1" fitToWidth="1" horizontalDpi="600" verticalDpi="600" orientation="landscape" paperSize="9" scale="92"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F126"/>
  <sheetViews>
    <sheetView zoomScalePageLayoutView="0" workbookViewId="0" topLeftCell="A1">
      <selection activeCell="E31" sqref="E31"/>
    </sheetView>
  </sheetViews>
  <sheetFormatPr defaultColWidth="0" defaultRowHeight="12.75" zeroHeight="1"/>
  <cols>
    <col min="1" max="1" width="35.7109375" style="17" customWidth="1"/>
    <col min="2" max="2" width="14.28125" style="17" customWidth="1"/>
    <col min="3" max="3" width="71.421875" style="17" customWidth="1"/>
    <col min="4" max="4" width="50.00390625" style="17" customWidth="1"/>
    <col min="5" max="5" width="21.421875" style="17" customWidth="1"/>
    <col min="6" max="6" width="37.57421875" style="17" customWidth="1"/>
    <col min="7" max="9" width="9.140625" style="17" hidden="1" customWidth="1"/>
    <col min="10" max="13" width="0" style="17" hidden="1" customWidth="1"/>
    <col min="14" max="16384" width="9.140625" style="17" hidden="1" customWidth="1"/>
  </cols>
  <sheetData>
    <row r="1" spans="1:6" ht="26.25" customHeight="1">
      <c r="A1" s="159" t="s">
        <v>6</v>
      </c>
      <c r="B1" s="159"/>
      <c r="C1" s="159"/>
      <c r="D1" s="159"/>
      <c r="E1" s="159"/>
      <c r="F1" s="48"/>
    </row>
    <row r="2" spans="1:6" ht="21" customHeight="1">
      <c r="A2" s="4" t="s">
        <v>2</v>
      </c>
      <c r="B2" s="162" t="str">
        <f>'Summary and sign-off'!B2:F2</f>
        <v>Lakes District Health Board</v>
      </c>
      <c r="C2" s="162"/>
      <c r="D2" s="162"/>
      <c r="E2" s="162"/>
      <c r="F2" s="48"/>
    </row>
    <row r="3" spans="1:6" ht="21" customHeight="1">
      <c r="A3" s="4" t="s">
        <v>3</v>
      </c>
      <c r="B3" s="162" t="str">
        <f>'Summary and sign-off'!B3:F3</f>
        <v>Nick Saville-Wood</v>
      </c>
      <c r="C3" s="162"/>
      <c r="D3" s="162"/>
      <c r="E3" s="162"/>
      <c r="F3" s="48"/>
    </row>
    <row r="4" spans="1:6" ht="21" customHeight="1">
      <c r="A4" s="4" t="s">
        <v>77</v>
      </c>
      <c r="B4" s="162">
        <f>'Summary and sign-off'!B4:F4</f>
        <v>44013</v>
      </c>
      <c r="C4" s="162"/>
      <c r="D4" s="162"/>
      <c r="E4" s="162"/>
      <c r="F4" s="48"/>
    </row>
    <row r="5" spans="1:6" ht="21" customHeight="1">
      <c r="A5" s="4" t="s">
        <v>78</v>
      </c>
      <c r="B5" s="162">
        <f>'Summary and sign-off'!B5:F5</f>
        <v>44377</v>
      </c>
      <c r="C5" s="162"/>
      <c r="D5" s="162"/>
      <c r="E5" s="162"/>
      <c r="F5" s="48"/>
    </row>
    <row r="6" spans="1:6" ht="21" customHeight="1">
      <c r="A6" s="4" t="s">
        <v>29</v>
      </c>
      <c r="B6" s="157" t="s">
        <v>64</v>
      </c>
      <c r="C6" s="157"/>
      <c r="D6" s="157"/>
      <c r="E6" s="157"/>
      <c r="F6" s="48"/>
    </row>
    <row r="7" spans="1:6" ht="21" customHeight="1">
      <c r="A7" s="4" t="s">
        <v>104</v>
      </c>
      <c r="B7" s="157" t="s">
        <v>116</v>
      </c>
      <c r="C7" s="157"/>
      <c r="D7" s="157"/>
      <c r="E7" s="157"/>
      <c r="F7" s="48"/>
    </row>
    <row r="8" spans="1:6" ht="36" customHeight="1">
      <c r="A8" s="165" t="s">
        <v>4</v>
      </c>
      <c r="B8" s="166"/>
      <c r="C8" s="166"/>
      <c r="D8" s="166"/>
      <c r="E8" s="166"/>
      <c r="F8" s="24"/>
    </row>
    <row r="9" spans="1:6" ht="36" customHeight="1">
      <c r="A9" s="167" t="s">
        <v>142</v>
      </c>
      <c r="B9" s="168"/>
      <c r="C9" s="168"/>
      <c r="D9" s="168"/>
      <c r="E9" s="168"/>
      <c r="F9" s="24"/>
    </row>
    <row r="10" spans="1:6" ht="24.75" customHeight="1">
      <c r="A10" s="164" t="s">
        <v>143</v>
      </c>
      <c r="B10" s="169"/>
      <c r="C10" s="164"/>
      <c r="D10" s="164"/>
      <c r="E10" s="164"/>
      <c r="F10" s="49"/>
    </row>
    <row r="11" spans="1:6" ht="27" customHeight="1">
      <c r="A11" s="37" t="s">
        <v>49</v>
      </c>
      <c r="B11" s="37" t="s">
        <v>144</v>
      </c>
      <c r="C11" s="37" t="s">
        <v>145</v>
      </c>
      <c r="D11" s="37" t="s">
        <v>102</v>
      </c>
      <c r="E11" s="37" t="s">
        <v>76</v>
      </c>
      <c r="F11" s="50"/>
    </row>
    <row r="12" spans="1:6" s="89" customFormat="1" ht="12.75" hidden="1">
      <c r="A12" s="114"/>
      <c r="B12" s="111"/>
      <c r="C12" s="112"/>
      <c r="D12" s="112"/>
      <c r="E12" s="113"/>
      <c r="F12" s="1"/>
    </row>
    <row r="13" spans="1:6" s="89" customFormat="1" ht="12.75">
      <c r="A13" s="114"/>
      <c r="B13" s="111"/>
      <c r="C13" s="112"/>
      <c r="D13" s="112"/>
      <c r="E13" s="113"/>
      <c r="F13" s="1"/>
    </row>
    <row r="14" spans="1:6" s="89" customFormat="1" ht="12.75">
      <c r="A14" s="114"/>
      <c r="B14" s="111"/>
      <c r="C14" s="112"/>
      <c r="D14" s="112"/>
      <c r="E14" s="113"/>
      <c r="F14" s="1"/>
    </row>
    <row r="15" spans="1:6" s="89" customFormat="1" ht="12.75">
      <c r="A15" s="114"/>
      <c r="B15" s="111"/>
      <c r="C15" s="112"/>
      <c r="D15" s="112"/>
      <c r="E15" s="113"/>
      <c r="F15" s="1"/>
    </row>
    <row r="16" spans="1:6" s="89" customFormat="1" ht="12.75">
      <c r="A16" s="110"/>
      <c r="B16" s="111"/>
      <c r="C16" s="112"/>
      <c r="D16" s="112"/>
      <c r="E16" s="113"/>
      <c r="F16" s="1"/>
    </row>
    <row r="17" spans="1:6" s="89" customFormat="1" ht="12.75">
      <c r="A17" s="110"/>
      <c r="B17" s="111"/>
      <c r="C17" s="112"/>
      <c r="D17" s="112"/>
      <c r="E17" s="113"/>
      <c r="F17" s="1"/>
    </row>
    <row r="18" spans="1:6" s="89" customFormat="1" ht="12.75" hidden="1">
      <c r="A18" s="124"/>
      <c r="B18" s="125"/>
      <c r="C18" s="126"/>
      <c r="D18" s="126"/>
      <c r="E18" s="127"/>
      <c r="F18" s="1"/>
    </row>
    <row r="19" spans="1:6" ht="19.5" customHeight="1">
      <c r="A19" s="128" t="s">
        <v>154</v>
      </c>
      <c r="B19" s="129">
        <f>SUM(B12:B18)</f>
        <v>0</v>
      </c>
      <c r="C19" s="130" t="str">
        <f>IF(SUBTOTAL(3,B12:B18)=SUBTOTAL(103,B12:B18),'Summary and sign-off'!$A$47,'Summary and sign-off'!$A$48)</f>
        <v>Check - there are no hidden rows with data</v>
      </c>
      <c r="D19" s="163" t="str">
        <f>IF('Summary and sign-off'!F54='Summary and sign-off'!F53,'Summary and sign-off'!A50,'Summary and sign-off'!A49)</f>
        <v>Check - each entry provides sufficient information</v>
      </c>
      <c r="E19" s="163"/>
      <c r="F19" s="48"/>
    </row>
    <row r="20" spans="1:6" ht="10.5" customHeight="1">
      <c r="A20" s="29"/>
      <c r="B20" s="24"/>
      <c r="C20" s="29"/>
      <c r="D20" s="29"/>
      <c r="E20" s="29"/>
      <c r="F20" s="29"/>
    </row>
    <row r="21" spans="1:6" ht="24.75" customHeight="1">
      <c r="A21" s="164" t="s">
        <v>92</v>
      </c>
      <c r="B21" s="164"/>
      <c r="C21" s="164"/>
      <c r="D21" s="164"/>
      <c r="E21" s="164"/>
      <c r="F21" s="49"/>
    </row>
    <row r="22" spans="1:6" ht="27" customHeight="1">
      <c r="A22" s="37" t="s">
        <v>49</v>
      </c>
      <c r="B22" s="37" t="s">
        <v>31</v>
      </c>
      <c r="C22" s="37" t="s">
        <v>146</v>
      </c>
      <c r="D22" s="37" t="s">
        <v>102</v>
      </c>
      <c r="E22" s="37" t="s">
        <v>76</v>
      </c>
      <c r="F22" s="50"/>
    </row>
    <row r="23" spans="1:6" s="89" customFormat="1" ht="12.75" hidden="1">
      <c r="A23" s="114"/>
      <c r="B23" s="111"/>
      <c r="C23" s="112"/>
      <c r="D23" s="112"/>
      <c r="E23" s="113"/>
      <c r="F23" s="1"/>
    </row>
    <row r="24" spans="1:6" s="89" customFormat="1" ht="12.75">
      <c r="A24" s="114"/>
      <c r="B24" s="111"/>
      <c r="C24" s="112"/>
      <c r="D24" s="112"/>
      <c r="E24" s="113"/>
      <c r="F24" s="1"/>
    </row>
    <row r="25" spans="1:6" s="89" customFormat="1" ht="12.75">
      <c r="A25" s="114">
        <v>44077</v>
      </c>
      <c r="B25" s="111">
        <v>159</v>
      </c>
      <c r="C25" s="112" t="s">
        <v>177</v>
      </c>
      <c r="D25" s="112" t="s">
        <v>174</v>
      </c>
      <c r="E25" s="113" t="s">
        <v>175</v>
      </c>
      <c r="F25" s="1"/>
    </row>
    <row r="26" spans="1:6" s="89" customFormat="1" ht="12.75">
      <c r="A26" s="114"/>
      <c r="B26" s="111"/>
      <c r="C26" s="112"/>
      <c r="D26" s="112"/>
      <c r="E26" s="113"/>
      <c r="F26" s="1"/>
    </row>
    <row r="27" spans="1:6" s="89" customFormat="1" ht="12.75">
      <c r="A27" s="114">
        <v>44140</v>
      </c>
      <c r="B27" s="111">
        <v>141</v>
      </c>
      <c r="C27" s="112" t="s">
        <v>177</v>
      </c>
      <c r="D27" s="112" t="s">
        <v>174</v>
      </c>
      <c r="E27" s="113" t="s">
        <v>178</v>
      </c>
      <c r="F27" s="1"/>
    </row>
    <row r="28" spans="1:6" s="89" customFormat="1" ht="12.75">
      <c r="A28" s="114"/>
      <c r="B28" s="111">
        <v>73</v>
      </c>
      <c r="C28" s="112"/>
      <c r="D28" s="112" t="s">
        <v>182</v>
      </c>
      <c r="E28" s="113"/>
      <c r="F28" s="1"/>
    </row>
    <row r="29" spans="1:6" s="89" customFormat="1" ht="12.75">
      <c r="A29" s="114"/>
      <c r="B29" s="111"/>
      <c r="C29" s="112"/>
      <c r="D29" s="112"/>
      <c r="E29" s="113"/>
      <c r="F29" s="1"/>
    </row>
    <row r="30" spans="1:6" s="89" customFormat="1" ht="12.75">
      <c r="A30" s="114">
        <v>44146</v>
      </c>
      <c r="B30" s="111">
        <v>337.98</v>
      </c>
      <c r="C30" s="112" t="s">
        <v>179</v>
      </c>
      <c r="D30" s="112" t="s">
        <v>180</v>
      </c>
      <c r="E30" s="113" t="s">
        <v>181</v>
      </c>
      <c r="F30" s="1"/>
    </row>
    <row r="31" spans="1:6" s="89" customFormat="1" ht="12.75">
      <c r="A31" s="114"/>
      <c r="B31" s="111">
        <v>160</v>
      </c>
      <c r="C31" s="112"/>
      <c r="D31" s="112" t="s">
        <v>174</v>
      </c>
      <c r="E31" s="113"/>
      <c r="F31" s="1"/>
    </row>
    <row r="32" spans="1:6" s="89" customFormat="1" ht="12.75">
      <c r="A32" s="114"/>
      <c r="B32" s="111">
        <v>101</v>
      </c>
      <c r="C32" s="112"/>
      <c r="D32" s="112" t="s">
        <v>183</v>
      </c>
      <c r="E32" s="113"/>
      <c r="F32" s="1"/>
    </row>
    <row r="33" spans="1:6" s="89" customFormat="1" ht="12.75">
      <c r="A33" s="114"/>
      <c r="B33" s="111">
        <v>45.3</v>
      </c>
      <c r="C33" s="112"/>
      <c r="D33" s="112" t="s">
        <v>184</v>
      </c>
      <c r="E33" s="113"/>
      <c r="F33" s="1"/>
    </row>
    <row r="34" spans="1:6" s="89" customFormat="1" ht="12.75">
      <c r="A34" s="114"/>
      <c r="B34" s="111">
        <v>32</v>
      </c>
      <c r="C34" s="112"/>
      <c r="D34" s="112" t="s">
        <v>185</v>
      </c>
      <c r="E34" s="113"/>
      <c r="F34" s="1"/>
    </row>
    <row r="35" spans="1:6" s="89" customFormat="1" ht="12.75">
      <c r="A35" s="114"/>
      <c r="B35" s="111"/>
      <c r="C35" s="112"/>
      <c r="D35" s="112"/>
      <c r="E35" s="113"/>
      <c r="F35" s="1"/>
    </row>
    <row r="36" spans="1:6" s="89" customFormat="1" ht="12.75">
      <c r="A36" s="114">
        <v>44237</v>
      </c>
      <c r="B36" s="111">
        <v>167.31</v>
      </c>
      <c r="C36" s="112" t="s">
        <v>179</v>
      </c>
      <c r="D36" s="112" t="s">
        <v>180</v>
      </c>
      <c r="E36" s="113" t="s">
        <v>181</v>
      </c>
      <c r="F36" s="1"/>
    </row>
    <row r="37" spans="1:6" s="89" customFormat="1" ht="12.75">
      <c r="A37" s="114"/>
      <c r="B37" s="111">
        <v>157</v>
      </c>
      <c r="C37" s="112"/>
      <c r="D37" s="112" t="s">
        <v>174</v>
      </c>
      <c r="E37" s="113"/>
      <c r="F37" s="1"/>
    </row>
    <row r="38" spans="1:6" s="89" customFormat="1" ht="12.75">
      <c r="A38" s="114"/>
      <c r="B38" s="111">
        <v>39.89</v>
      </c>
      <c r="C38" s="112"/>
      <c r="D38" s="112" t="s">
        <v>188</v>
      </c>
      <c r="E38" s="113"/>
      <c r="F38" s="1"/>
    </row>
    <row r="39" spans="1:6" s="89" customFormat="1" ht="12.75">
      <c r="A39" s="114"/>
      <c r="B39" s="111">
        <v>32</v>
      </c>
      <c r="C39" s="112"/>
      <c r="D39" s="112" t="s">
        <v>185</v>
      </c>
      <c r="E39" s="113"/>
      <c r="F39" s="1"/>
    </row>
    <row r="40" spans="1:6" s="89" customFormat="1" ht="12.75">
      <c r="A40" s="114"/>
      <c r="B40" s="111">
        <v>44.3</v>
      </c>
      <c r="C40" s="112"/>
      <c r="D40" s="112" t="s">
        <v>189</v>
      </c>
      <c r="E40" s="113"/>
      <c r="F40" s="1"/>
    </row>
    <row r="41" spans="1:6" s="89" customFormat="1" ht="12.75">
      <c r="A41" s="114"/>
      <c r="B41" s="111"/>
      <c r="C41" s="112"/>
      <c r="D41" s="112"/>
      <c r="E41" s="113"/>
      <c r="F41" s="1"/>
    </row>
    <row r="42" spans="1:6" s="89" customFormat="1" ht="12.75">
      <c r="A42" s="114">
        <v>44301</v>
      </c>
      <c r="B42" s="111">
        <v>567.27</v>
      </c>
      <c r="C42" s="112" t="s">
        <v>179</v>
      </c>
      <c r="D42" s="112" t="s">
        <v>180</v>
      </c>
      <c r="E42" s="113" t="s">
        <v>181</v>
      </c>
      <c r="F42" s="1"/>
    </row>
    <row r="43" spans="1:6" s="89" customFormat="1" ht="12.75">
      <c r="A43" s="114"/>
      <c r="B43" s="111">
        <v>16</v>
      </c>
      <c r="C43" s="112"/>
      <c r="D43" s="112" t="s">
        <v>185</v>
      </c>
      <c r="E43" s="113"/>
      <c r="F43" s="1"/>
    </row>
    <row r="44" spans="1:6" s="89" customFormat="1" ht="12.75">
      <c r="A44" s="114"/>
      <c r="B44" s="111"/>
      <c r="C44" s="112"/>
      <c r="D44" s="112"/>
      <c r="E44" s="113"/>
      <c r="F44" s="1"/>
    </row>
    <row r="45" spans="1:6" s="89" customFormat="1" ht="12.75">
      <c r="A45" s="114">
        <v>44306</v>
      </c>
      <c r="B45" s="111">
        <v>544.87</v>
      </c>
      <c r="C45" s="112" t="s">
        <v>191</v>
      </c>
      <c r="D45" s="112" t="s">
        <v>180</v>
      </c>
      <c r="E45" s="113" t="s">
        <v>181</v>
      </c>
      <c r="F45" s="1"/>
    </row>
    <row r="46" spans="1:6" s="89" customFormat="1" ht="12.75">
      <c r="A46" s="114"/>
      <c r="B46" s="111">
        <v>264</v>
      </c>
      <c r="C46" s="112"/>
      <c r="D46" s="112" t="s">
        <v>174</v>
      </c>
      <c r="E46" s="113"/>
      <c r="F46" s="1"/>
    </row>
    <row r="47" spans="1:6" s="89" customFormat="1" ht="12.75">
      <c r="A47" s="114"/>
      <c r="B47" s="111">
        <v>32</v>
      </c>
      <c r="C47" s="112"/>
      <c r="D47" s="112" t="s">
        <v>185</v>
      </c>
      <c r="E47" s="113"/>
      <c r="F47" s="1"/>
    </row>
    <row r="48" spans="1:6" s="89" customFormat="1" ht="12.75">
      <c r="A48" s="114"/>
      <c r="B48" s="111">
        <v>23.5</v>
      </c>
      <c r="C48" s="112"/>
      <c r="D48" s="112" t="s">
        <v>192</v>
      </c>
      <c r="E48" s="113"/>
      <c r="F48" s="1"/>
    </row>
    <row r="49" spans="1:6" s="89" customFormat="1" ht="12.75">
      <c r="A49" s="114"/>
      <c r="B49" s="111"/>
      <c r="C49" s="112"/>
      <c r="D49" s="112"/>
      <c r="E49" s="113"/>
      <c r="F49" s="1"/>
    </row>
    <row r="50" spans="1:6" s="89" customFormat="1" ht="12.75">
      <c r="A50" s="114">
        <v>44328</v>
      </c>
      <c r="B50" s="111">
        <v>284.19</v>
      </c>
      <c r="C50" s="112" t="s">
        <v>179</v>
      </c>
      <c r="D50" s="112" t="s">
        <v>180</v>
      </c>
      <c r="E50" s="113" t="s">
        <v>181</v>
      </c>
      <c r="F50" s="1"/>
    </row>
    <row r="51" spans="1:6" s="89" customFormat="1" ht="12.75">
      <c r="A51" s="114"/>
      <c r="B51" s="111">
        <v>160</v>
      </c>
      <c r="C51" s="112"/>
      <c r="D51" s="112" t="s">
        <v>174</v>
      </c>
      <c r="E51" s="113"/>
      <c r="F51" s="1"/>
    </row>
    <row r="52" spans="1:6" s="89" customFormat="1" ht="12.75">
      <c r="A52" s="114"/>
      <c r="B52" s="111"/>
      <c r="C52" s="112"/>
      <c r="D52" s="112"/>
      <c r="E52" s="113"/>
      <c r="F52" s="1"/>
    </row>
    <row r="53" spans="1:6" s="89" customFormat="1" ht="12.75">
      <c r="A53" s="114">
        <v>44357</v>
      </c>
      <c r="B53" s="111">
        <v>451.77</v>
      </c>
      <c r="C53" s="112" t="s">
        <v>179</v>
      </c>
      <c r="D53" s="112" t="s">
        <v>180</v>
      </c>
      <c r="E53" s="113" t="s">
        <v>181</v>
      </c>
      <c r="F53" s="1"/>
    </row>
    <row r="54" spans="1:6" s="89" customFormat="1" ht="12.75">
      <c r="A54" s="114"/>
      <c r="B54" s="111"/>
      <c r="C54" s="112"/>
      <c r="D54" s="112"/>
      <c r="E54" s="113"/>
      <c r="F54" s="1"/>
    </row>
    <row r="55" spans="1:6" s="89" customFormat="1" ht="12.75">
      <c r="A55" s="114"/>
      <c r="B55" s="111"/>
      <c r="C55" s="112"/>
      <c r="D55" s="112"/>
      <c r="E55" s="113"/>
      <c r="F55" s="1"/>
    </row>
    <row r="56" spans="1:6" s="89" customFormat="1" ht="12.75">
      <c r="A56" s="114"/>
      <c r="B56" s="111"/>
      <c r="C56" s="112"/>
      <c r="D56" s="112"/>
      <c r="E56" s="113"/>
      <c r="F56" s="1"/>
    </row>
    <row r="57" spans="1:6" s="89" customFormat="1" ht="12.75">
      <c r="A57" s="114"/>
      <c r="B57" s="111"/>
      <c r="C57" s="112"/>
      <c r="D57" s="112"/>
      <c r="E57" s="113"/>
      <c r="F57" s="1"/>
    </row>
    <row r="58" spans="1:6" s="89" customFormat="1" ht="12.75">
      <c r="A58" s="114"/>
      <c r="B58" s="111"/>
      <c r="C58" s="112"/>
      <c r="D58" s="112"/>
      <c r="E58" s="113"/>
      <c r="F58" s="1"/>
    </row>
    <row r="59" spans="1:6" s="89" customFormat="1" ht="12.75">
      <c r="A59" s="114"/>
      <c r="B59" s="111"/>
      <c r="C59" s="112"/>
      <c r="D59" s="112"/>
      <c r="E59" s="113"/>
      <c r="F59" s="1"/>
    </row>
    <row r="60" spans="1:6" s="89" customFormat="1" ht="12.75">
      <c r="A60" s="114"/>
      <c r="B60" s="111"/>
      <c r="C60" s="112"/>
      <c r="D60" s="112"/>
      <c r="E60" s="113"/>
      <c r="F60" s="1"/>
    </row>
    <row r="61" spans="1:6" s="89" customFormat="1" ht="12.75">
      <c r="A61" s="114"/>
      <c r="B61" s="111"/>
      <c r="C61" s="112"/>
      <c r="D61" s="112"/>
      <c r="E61" s="113"/>
      <c r="F61" s="1"/>
    </row>
    <row r="62" spans="1:6" s="89" customFormat="1" ht="12.75">
      <c r="A62" s="114"/>
      <c r="B62" s="111"/>
      <c r="C62" s="112"/>
      <c r="D62" s="112"/>
      <c r="E62" s="113"/>
      <c r="F62" s="1"/>
    </row>
    <row r="63" spans="1:6" s="89" customFormat="1" ht="12.75">
      <c r="A63" s="114"/>
      <c r="B63" s="111"/>
      <c r="C63" s="112"/>
      <c r="D63" s="112"/>
      <c r="E63" s="113"/>
      <c r="F63" s="1"/>
    </row>
    <row r="64" spans="1:6" s="89" customFormat="1" ht="12.75">
      <c r="A64" s="114"/>
      <c r="B64" s="111"/>
      <c r="C64" s="112"/>
      <c r="D64" s="112"/>
      <c r="E64" s="113"/>
      <c r="F64" s="1"/>
    </row>
    <row r="65" spans="1:6" s="89" customFormat="1" ht="12.75">
      <c r="A65" s="114"/>
      <c r="B65" s="111"/>
      <c r="C65" s="112"/>
      <c r="D65" s="112"/>
      <c r="E65" s="113"/>
      <c r="F65" s="1"/>
    </row>
    <row r="66" spans="1:6" s="89" customFormat="1" ht="12.75">
      <c r="A66" s="114"/>
      <c r="B66" s="111"/>
      <c r="C66" s="112"/>
      <c r="D66" s="112"/>
      <c r="E66" s="113"/>
      <c r="F66" s="1"/>
    </row>
    <row r="67" spans="1:6" s="89" customFormat="1" ht="12.75">
      <c r="A67" s="114"/>
      <c r="B67" s="111"/>
      <c r="C67" s="112"/>
      <c r="D67" s="112"/>
      <c r="E67" s="113"/>
      <c r="F67" s="1"/>
    </row>
    <row r="68" spans="1:6" s="89" customFormat="1" ht="12.75">
      <c r="A68" s="114"/>
      <c r="B68" s="111"/>
      <c r="C68" s="112"/>
      <c r="D68" s="112"/>
      <c r="E68" s="113"/>
      <c r="F68" s="1"/>
    </row>
    <row r="69" spans="1:6" s="89" customFormat="1" ht="12.75">
      <c r="A69" s="114"/>
      <c r="B69" s="111"/>
      <c r="C69" s="112"/>
      <c r="D69" s="112"/>
      <c r="E69" s="113"/>
      <c r="F69" s="1"/>
    </row>
    <row r="70" spans="1:6" s="89" customFormat="1" ht="12.75">
      <c r="A70" s="114"/>
      <c r="B70" s="111"/>
      <c r="C70" s="112"/>
      <c r="D70" s="112"/>
      <c r="E70" s="113"/>
      <c r="F70" s="1"/>
    </row>
    <row r="71" spans="1:6" s="89" customFormat="1" ht="12.75">
      <c r="A71" s="114"/>
      <c r="B71" s="111"/>
      <c r="C71" s="112"/>
      <c r="D71" s="112"/>
      <c r="E71" s="113"/>
      <c r="F71" s="1"/>
    </row>
    <row r="72" spans="1:6" s="89" customFormat="1" ht="12.75">
      <c r="A72" s="114"/>
      <c r="B72" s="111"/>
      <c r="C72" s="112"/>
      <c r="D72" s="112"/>
      <c r="E72" s="113"/>
      <c r="F72" s="1"/>
    </row>
    <row r="73" spans="1:6" s="89" customFormat="1" ht="12.75">
      <c r="A73" s="114"/>
      <c r="B73" s="111"/>
      <c r="C73" s="112"/>
      <c r="D73" s="112"/>
      <c r="E73" s="113"/>
      <c r="F73" s="1"/>
    </row>
    <row r="74" spans="1:6" s="89" customFormat="1" ht="12.75">
      <c r="A74" s="114"/>
      <c r="B74" s="111"/>
      <c r="C74" s="112"/>
      <c r="D74" s="112"/>
      <c r="E74" s="113"/>
      <c r="F74" s="1"/>
    </row>
    <row r="75" spans="1:6" s="89" customFormat="1" ht="12.75">
      <c r="A75" s="114"/>
      <c r="B75" s="111"/>
      <c r="C75" s="112"/>
      <c r="D75" s="112"/>
      <c r="E75" s="113"/>
      <c r="F75" s="1"/>
    </row>
    <row r="76" spans="1:6" s="89" customFormat="1" ht="12.75">
      <c r="A76" s="114"/>
      <c r="B76" s="111"/>
      <c r="C76" s="112"/>
      <c r="D76" s="112"/>
      <c r="E76" s="113"/>
      <c r="F76" s="1"/>
    </row>
    <row r="77" spans="1:6" s="89" customFormat="1" ht="12.75">
      <c r="A77" s="114"/>
      <c r="B77" s="111"/>
      <c r="C77" s="112"/>
      <c r="D77" s="112"/>
      <c r="E77" s="113"/>
      <c r="F77" s="1"/>
    </row>
    <row r="78" spans="1:6" s="89" customFormat="1" ht="12.75">
      <c r="A78" s="114"/>
      <c r="B78" s="111"/>
      <c r="C78" s="112"/>
      <c r="D78" s="112"/>
      <c r="E78" s="113"/>
      <c r="F78" s="1"/>
    </row>
    <row r="79" spans="1:6" s="89" customFormat="1" ht="12.75">
      <c r="A79" s="114"/>
      <c r="B79" s="111"/>
      <c r="C79" s="112"/>
      <c r="D79" s="112"/>
      <c r="E79" s="113"/>
      <c r="F79" s="1"/>
    </row>
    <row r="80" spans="1:6" s="89" customFormat="1" ht="12.75">
      <c r="A80" s="114"/>
      <c r="B80" s="111"/>
      <c r="C80" s="112"/>
      <c r="D80" s="112"/>
      <c r="E80" s="113"/>
      <c r="F80" s="1"/>
    </row>
    <row r="81" spans="1:6" s="89" customFormat="1" ht="12.75">
      <c r="A81" s="114"/>
      <c r="B81" s="111"/>
      <c r="C81" s="112"/>
      <c r="D81" s="112"/>
      <c r="E81" s="113"/>
      <c r="F81" s="1"/>
    </row>
    <row r="82" spans="1:6" s="89" customFormat="1" ht="12.75">
      <c r="A82" s="114"/>
      <c r="B82" s="111"/>
      <c r="C82" s="112"/>
      <c r="D82" s="112"/>
      <c r="E82" s="113"/>
      <c r="F82" s="1"/>
    </row>
    <row r="83" spans="1:6" s="89" customFormat="1" ht="12.75">
      <c r="A83" s="114"/>
      <c r="B83" s="111"/>
      <c r="C83" s="112"/>
      <c r="D83" s="112"/>
      <c r="E83" s="113"/>
      <c r="F83" s="1"/>
    </row>
    <row r="84" spans="1:6" s="89" customFormat="1" ht="12.75">
      <c r="A84" s="114"/>
      <c r="B84" s="111"/>
      <c r="C84" s="112"/>
      <c r="D84" s="112"/>
      <c r="E84" s="113"/>
      <c r="F84" s="1"/>
    </row>
    <row r="85" spans="1:6" s="89" customFormat="1" ht="12.75">
      <c r="A85" s="114"/>
      <c r="B85" s="111"/>
      <c r="C85" s="112"/>
      <c r="D85" s="112"/>
      <c r="E85" s="113"/>
      <c r="F85" s="1"/>
    </row>
    <row r="86" spans="1:6" s="89" customFormat="1" ht="12.75" hidden="1">
      <c r="A86" s="114"/>
      <c r="B86" s="111"/>
      <c r="C86" s="112"/>
      <c r="D86" s="112"/>
      <c r="E86" s="113"/>
      <c r="F86" s="1"/>
    </row>
    <row r="87" spans="1:6" ht="19.5" customHeight="1">
      <c r="A87" s="128" t="s">
        <v>155</v>
      </c>
      <c r="B87" s="129">
        <f>SUM(B23:B86)</f>
        <v>3833.38</v>
      </c>
      <c r="C87" s="130" t="str">
        <f>IF(SUBTOTAL(3,B23:B86)=SUBTOTAL(103,B23:B86),'Summary and sign-off'!$A$47,'Summary and sign-off'!$A$48)</f>
        <v>Check - there are no hidden rows with data</v>
      </c>
      <c r="D87" s="163" t="str">
        <f>IF('Summary and sign-off'!F55='Summary and sign-off'!F53,'Summary and sign-off'!A50,'Summary and sign-off'!A49)</f>
        <v>Check - each entry provides sufficient information</v>
      </c>
      <c r="E87" s="163"/>
      <c r="F87" s="48"/>
    </row>
    <row r="88" spans="1:6" ht="10.5" customHeight="1">
      <c r="A88" s="29"/>
      <c r="B88" s="24"/>
      <c r="C88" s="29"/>
      <c r="D88" s="29"/>
      <c r="E88" s="29"/>
      <c r="F88" s="29"/>
    </row>
    <row r="89" spans="1:6" ht="24.75" customHeight="1">
      <c r="A89" s="164" t="s">
        <v>44</v>
      </c>
      <c r="B89" s="164"/>
      <c r="C89" s="164"/>
      <c r="D89" s="164"/>
      <c r="E89" s="164"/>
      <c r="F89" s="48"/>
    </row>
    <row r="90" spans="1:6" ht="27" customHeight="1">
      <c r="A90" s="37" t="s">
        <v>49</v>
      </c>
      <c r="B90" s="37" t="s">
        <v>31</v>
      </c>
      <c r="C90" s="37" t="s">
        <v>147</v>
      </c>
      <c r="D90" s="37" t="s">
        <v>88</v>
      </c>
      <c r="E90" s="37" t="s">
        <v>76</v>
      </c>
      <c r="F90" s="51"/>
    </row>
    <row r="91" spans="1:6" s="89" customFormat="1" ht="12.75" hidden="1">
      <c r="A91" s="114"/>
      <c r="B91" s="111"/>
      <c r="C91" s="112"/>
      <c r="D91" s="112"/>
      <c r="E91" s="113"/>
      <c r="F91" s="1"/>
    </row>
    <row r="92" spans="1:6" s="89" customFormat="1" ht="12.75">
      <c r="A92" s="114"/>
      <c r="B92" s="111"/>
      <c r="C92" s="112"/>
      <c r="D92" s="112"/>
      <c r="E92" s="113"/>
      <c r="F92" s="1"/>
    </row>
    <row r="93" spans="1:6" s="89" customFormat="1" ht="12.75">
      <c r="A93" s="114"/>
      <c r="B93" s="111"/>
      <c r="C93" s="112" t="s">
        <v>170</v>
      </c>
      <c r="D93" s="112"/>
      <c r="E93" s="113"/>
      <c r="F93" s="1"/>
    </row>
    <row r="94" spans="1:6" s="89" customFormat="1" ht="12.75">
      <c r="A94" s="114"/>
      <c r="B94" s="111"/>
      <c r="C94" s="112"/>
      <c r="D94" s="112"/>
      <c r="E94" s="113"/>
      <c r="F94" s="1"/>
    </row>
    <row r="95" spans="1:6" s="89" customFormat="1" ht="12.75">
      <c r="A95" s="114"/>
      <c r="B95" s="111"/>
      <c r="C95" s="112"/>
      <c r="D95" s="112"/>
      <c r="E95" s="113"/>
      <c r="F95" s="1"/>
    </row>
    <row r="96" spans="1:6" s="89" customFormat="1" ht="12.75">
      <c r="A96" s="114"/>
      <c r="B96" s="111"/>
      <c r="C96" s="112"/>
      <c r="D96" s="112"/>
      <c r="E96" s="113"/>
      <c r="F96" s="1"/>
    </row>
    <row r="97" spans="1:6" s="89" customFormat="1" ht="12.75">
      <c r="A97" s="114"/>
      <c r="B97" s="111"/>
      <c r="C97" s="112"/>
      <c r="D97" s="112"/>
      <c r="E97" s="113"/>
      <c r="F97" s="1"/>
    </row>
    <row r="98" spans="1:6" s="89" customFormat="1" ht="12.75">
      <c r="A98" s="114"/>
      <c r="B98" s="111"/>
      <c r="C98" s="112"/>
      <c r="D98" s="112"/>
      <c r="E98" s="113"/>
      <c r="F98" s="1"/>
    </row>
    <row r="99" spans="1:6" s="89" customFormat="1" ht="12.75">
      <c r="A99" s="114"/>
      <c r="B99" s="111"/>
      <c r="C99" s="112"/>
      <c r="D99" s="112"/>
      <c r="E99" s="113"/>
      <c r="F99" s="1"/>
    </row>
    <row r="100" spans="1:6" s="89" customFormat="1" ht="12.75" hidden="1">
      <c r="A100" s="114"/>
      <c r="B100" s="111"/>
      <c r="C100" s="112"/>
      <c r="D100" s="112"/>
      <c r="E100" s="113"/>
      <c r="F100" s="1"/>
    </row>
    <row r="101" spans="1:6" ht="19.5" customHeight="1">
      <c r="A101" s="128" t="s">
        <v>152</v>
      </c>
      <c r="B101" s="129">
        <f>SUM(B91:B100)</f>
        <v>0</v>
      </c>
      <c r="C101" s="130" t="str">
        <f>IF(SUBTOTAL(3,B91:B100)=SUBTOTAL(103,B91:B100),'Summary and sign-off'!$A$47,'Summary and sign-off'!$A$48)</f>
        <v>Check - there are no hidden rows with data</v>
      </c>
      <c r="D101" s="163" t="str">
        <f>IF('Summary and sign-off'!F56='Summary and sign-off'!F53,'Summary and sign-off'!A50,'Summary and sign-off'!A49)</f>
        <v>Check - each entry provides sufficient information</v>
      </c>
      <c r="E101" s="163"/>
      <c r="F101" s="48"/>
    </row>
    <row r="102" spans="1:6" ht="10.5" customHeight="1">
      <c r="A102" s="29"/>
      <c r="B102" s="97"/>
      <c r="C102" s="24"/>
      <c r="D102" s="29"/>
      <c r="E102" s="29"/>
      <c r="F102" s="29"/>
    </row>
    <row r="103" spans="1:6" ht="34.5" customHeight="1">
      <c r="A103" s="52" t="s">
        <v>1</v>
      </c>
      <c r="B103" s="98">
        <f>B19+B87+B101</f>
        <v>3833.38</v>
      </c>
      <c r="C103" s="53"/>
      <c r="D103" s="53"/>
      <c r="E103" s="53"/>
      <c r="F103" s="28"/>
    </row>
    <row r="104" spans="1:6" ht="12.75">
      <c r="A104" s="29"/>
      <c r="B104" s="24"/>
      <c r="C104" s="29"/>
      <c r="D104" s="29"/>
      <c r="E104" s="29"/>
      <c r="F104" s="29"/>
    </row>
    <row r="105" spans="1:6" ht="12.75">
      <c r="A105" s="54" t="s">
        <v>8</v>
      </c>
      <c r="B105" s="27"/>
      <c r="C105" s="28"/>
      <c r="D105" s="28"/>
      <c r="E105" s="28"/>
      <c r="F105" s="29"/>
    </row>
    <row r="106" spans="1:6" ht="12" customHeight="1">
      <c r="A106" s="25" t="s">
        <v>50</v>
      </c>
      <c r="B106" s="55"/>
      <c r="C106" s="55"/>
      <c r="D106" s="34"/>
      <c r="E106" s="34"/>
      <c r="F106" s="29"/>
    </row>
    <row r="107" spans="1:6" ht="12.75" customHeight="1">
      <c r="A107" s="33" t="s">
        <v>156</v>
      </c>
      <c r="B107" s="29"/>
      <c r="C107" s="34"/>
      <c r="D107" s="29"/>
      <c r="E107" s="34"/>
      <c r="F107" s="29"/>
    </row>
    <row r="108" spans="1:6" ht="12.75">
      <c r="A108" s="33" t="s">
        <v>149</v>
      </c>
      <c r="B108" s="34"/>
      <c r="C108" s="34"/>
      <c r="D108" s="34"/>
      <c r="E108" s="56"/>
      <c r="F108" s="48"/>
    </row>
    <row r="109" spans="1:6" ht="12.75">
      <c r="A109" s="25" t="s">
        <v>157</v>
      </c>
      <c r="B109" s="27"/>
      <c r="C109" s="28"/>
      <c r="D109" s="28"/>
      <c r="E109" s="28"/>
      <c r="F109" s="29"/>
    </row>
    <row r="110" spans="1:6" ht="12.75" customHeight="1">
      <c r="A110" s="33" t="s">
        <v>148</v>
      </c>
      <c r="B110" s="29"/>
      <c r="C110" s="34"/>
      <c r="D110" s="29"/>
      <c r="E110" s="34"/>
      <c r="F110" s="29"/>
    </row>
    <row r="111" spans="1:6" ht="12.75">
      <c r="A111" s="33" t="s">
        <v>153</v>
      </c>
      <c r="B111" s="34"/>
      <c r="C111" s="34"/>
      <c r="D111" s="34"/>
      <c r="E111" s="56"/>
      <c r="F111" s="48"/>
    </row>
    <row r="112" spans="1:6" ht="12.75">
      <c r="A112" s="38" t="s">
        <v>165</v>
      </c>
      <c r="B112" s="38"/>
      <c r="C112" s="38"/>
      <c r="D112" s="38"/>
      <c r="E112" s="56"/>
      <c r="F112" s="48"/>
    </row>
    <row r="113" spans="1:6" ht="12.75">
      <c r="A113" s="42"/>
      <c r="B113" s="29"/>
      <c r="C113" s="29"/>
      <c r="D113" s="29"/>
      <c r="E113" s="48"/>
      <c r="F113" s="48"/>
    </row>
    <row r="114" spans="1:6" ht="12.75" hidden="1">
      <c r="A114" s="42"/>
      <c r="B114" s="29"/>
      <c r="C114" s="29"/>
      <c r="D114" s="29"/>
      <c r="E114" s="48"/>
      <c r="F114" s="48"/>
    </row>
    <row r="115" ht="12.75" hidden="1"/>
    <row r="116" ht="12.75" hidden="1"/>
    <row r="117" ht="12.75" hidden="1"/>
    <row r="118" ht="12.75" hidden="1"/>
    <row r="119" ht="12.75" customHeight="1" hidden="1"/>
    <row r="120" ht="12.75" hidden="1"/>
    <row r="121" ht="12.75" hidden="1"/>
    <row r="122" spans="1:6" ht="12.75" hidden="1">
      <c r="A122" s="57"/>
      <c r="B122" s="48"/>
      <c r="C122" s="48"/>
      <c r="D122" s="48"/>
      <c r="E122" s="48"/>
      <c r="F122" s="48"/>
    </row>
    <row r="123" spans="1:6" ht="12.75" hidden="1">
      <c r="A123" s="57"/>
      <c r="B123" s="48"/>
      <c r="C123" s="48"/>
      <c r="D123" s="48"/>
      <c r="E123" s="48"/>
      <c r="F123" s="48"/>
    </row>
    <row r="124" spans="1:6" ht="12.75" hidden="1">
      <c r="A124" s="57"/>
      <c r="B124" s="48"/>
      <c r="C124" s="48"/>
      <c r="D124" s="48"/>
      <c r="E124" s="48"/>
      <c r="F124" s="48"/>
    </row>
    <row r="125" spans="1:6" ht="12.75" hidden="1">
      <c r="A125" s="57"/>
      <c r="B125" s="48"/>
      <c r="C125" s="48"/>
      <c r="D125" s="48"/>
      <c r="E125" s="48"/>
      <c r="F125" s="48"/>
    </row>
    <row r="126" spans="1:6" ht="12.75" hidden="1">
      <c r="A126" s="57"/>
      <c r="B126" s="48"/>
      <c r="C126" s="48"/>
      <c r="D126" s="48"/>
      <c r="E126" s="48"/>
      <c r="F126" s="48"/>
    </row>
    <row r="127" ht="12.75" hidden="1"/>
    <row r="128" ht="12.75" hidden="1"/>
    <row r="129" ht="12.75" hidden="1"/>
    <row r="130" ht="12.75" hidden="1"/>
    <row r="131" ht="12.75" hidden="1"/>
    <row r="132" ht="12.75" hidden="1"/>
    <row r="133" ht="12.75" hidden="1"/>
    <row r="134" ht="12.75"/>
    <row r="135" ht="12.75"/>
    <row r="136" ht="12.75"/>
    <row r="137" ht="12.75"/>
    <row r="138" ht="12.75"/>
    <row r="139" ht="12.75"/>
    <row r="140" ht="12.75"/>
    <row r="141" ht="12.75"/>
    <row r="142" ht="12.75"/>
    <row r="143" ht="12.75"/>
    <row r="144" ht="12.75"/>
    <row r="145" ht="12.75"/>
    <row r="146" ht="12.75"/>
    <row r="147" ht="12.75"/>
  </sheetData>
  <sheetProtection sheet="1" formatCells="0" formatRows="0" insertColumns="0" insertRows="0" deleteRows="0"/>
  <mergeCells count="15">
    <mergeCell ref="A9:E9"/>
    <mergeCell ref="B6:E6"/>
    <mergeCell ref="D19:E19"/>
    <mergeCell ref="D87:E87"/>
    <mergeCell ref="A10:E10"/>
    <mergeCell ref="B7:E7"/>
    <mergeCell ref="B5:E5"/>
    <mergeCell ref="D101:E101"/>
    <mergeCell ref="A1:E1"/>
    <mergeCell ref="A21:E21"/>
    <mergeCell ref="A89:E89"/>
    <mergeCell ref="B2:E2"/>
    <mergeCell ref="B3:E3"/>
    <mergeCell ref="B4:E4"/>
    <mergeCell ref="A8:E8"/>
  </mergeCells>
  <dataValidations count="2">
    <dataValidation errorStyle="warning" type="date" allowBlank="1" showInputMessage="1" showErrorMessage="1" prompt="Any non-standard date format or date outside the disclosure period (typically 1 July 2018 - 30 June 2019) will raise an alert. Check entry and select 'Yes' to accept/continue." error="This date may be outside the timeframe indicated (eg 2018/19 year)" sqref="A91:A100 A12:A18 A23:A86">
      <formula1>$B$4</formula1>
      <formula2>$B$5</formula2>
    </dataValidation>
    <dataValidation allowBlank="1" showInputMessage="1" showErrorMessage="1" prompt="Insert additional rows as needed:&#10;- 'right click' on a row number (left of screen)&#10;- select 'Insert' (this will insert a row above it)" sqref="A90 A22 A11"/>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9" r:id="rId3"/>
  <headerFooter alignWithMargins="0">
    <oddFooter>&amp;LCE Expense Disclosure Workbook 2018&amp;RWorksheet - Travel</oddFooter>
  </headerFooter>
  <legacyDrawing r:id="rId2"/>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F33"/>
  <sheetViews>
    <sheetView zoomScalePageLayoutView="0" workbookViewId="0" topLeftCell="A4">
      <selection activeCell="C14" sqref="C14"/>
    </sheetView>
  </sheetViews>
  <sheetFormatPr defaultColWidth="0" defaultRowHeight="12.75" zeroHeight="1"/>
  <cols>
    <col min="1" max="1" width="35.7109375" style="17" customWidth="1"/>
    <col min="2" max="2" width="14.28125" style="17" customWidth="1"/>
    <col min="3" max="3" width="71.421875" style="17" customWidth="1"/>
    <col min="4" max="4" width="50.00390625" style="17" customWidth="1"/>
    <col min="5" max="5" width="21.421875" style="17" customWidth="1"/>
    <col min="6" max="6" width="39.28125" style="17" customWidth="1"/>
    <col min="7" max="10" width="9.140625" style="17" hidden="1" customWidth="1"/>
    <col min="11" max="13" width="0" style="17" hidden="1" customWidth="1"/>
    <col min="14" max="16384" width="0" style="17" hidden="1" customWidth="1"/>
  </cols>
  <sheetData>
    <row r="1" spans="1:6" ht="26.25" customHeight="1">
      <c r="A1" s="159" t="s">
        <v>6</v>
      </c>
      <c r="B1" s="159"/>
      <c r="C1" s="159"/>
      <c r="D1" s="159"/>
      <c r="E1" s="159"/>
      <c r="F1" s="40"/>
    </row>
    <row r="2" spans="1:6" ht="21" customHeight="1">
      <c r="A2" s="4" t="s">
        <v>2</v>
      </c>
      <c r="B2" s="162" t="str">
        <f>'Summary and sign-off'!B2:F2</f>
        <v>Lakes District Health Board</v>
      </c>
      <c r="C2" s="162"/>
      <c r="D2" s="162"/>
      <c r="E2" s="162"/>
      <c r="F2" s="40"/>
    </row>
    <row r="3" spans="1:6" ht="21" customHeight="1">
      <c r="A3" s="4" t="s">
        <v>3</v>
      </c>
      <c r="B3" s="162" t="str">
        <f>'Summary and sign-off'!B3:F3</f>
        <v>Nick Saville-Wood</v>
      </c>
      <c r="C3" s="162"/>
      <c r="D3" s="162"/>
      <c r="E3" s="162"/>
      <c r="F3" s="40"/>
    </row>
    <row r="4" spans="1:6" ht="21" customHeight="1">
      <c r="A4" s="4" t="s">
        <v>77</v>
      </c>
      <c r="B4" s="162">
        <f>'Summary and sign-off'!B4:F4</f>
        <v>44013</v>
      </c>
      <c r="C4" s="162"/>
      <c r="D4" s="162"/>
      <c r="E4" s="162"/>
      <c r="F4" s="40"/>
    </row>
    <row r="5" spans="1:6" ht="21" customHeight="1">
      <c r="A5" s="4" t="s">
        <v>78</v>
      </c>
      <c r="B5" s="162">
        <f>'Summary and sign-off'!B5:F5</f>
        <v>44377</v>
      </c>
      <c r="C5" s="162"/>
      <c r="D5" s="162"/>
      <c r="E5" s="162"/>
      <c r="F5" s="40"/>
    </row>
    <row r="6" spans="1:6" ht="21" customHeight="1">
      <c r="A6" s="4" t="s">
        <v>29</v>
      </c>
      <c r="B6" s="157" t="s">
        <v>64</v>
      </c>
      <c r="C6" s="157"/>
      <c r="D6" s="157"/>
      <c r="E6" s="157"/>
      <c r="F6" s="40"/>
    </row>
    <row r="7" spans="1:6" ht="21" customHeight="1">
      <c r="A7" s="4" t="s">
        <v>104</v>
      </c>
      <c r="B7" s="157" t="s">
        <v>116</v>
      </c>
      <c r="C7" s="157"/>
      <c r="D7" s="157"/>
      <c r="E7" s="157"/>
      <c r="F7" s="40"/>
    </row>
    <row r="8" spans="1:6" ht="35.25" customHeight="1">
      <c r="A8" s="172" t="s">
        <v>158</v>
      </c>
      <c r="B8" s="172"/>
      <c r="C8" s="173"/>
      <c r="D8" s="173"/>
      <c r="E8" s="173"/>
      <c r="F8" s="44"/>
    </row>
    <row r="9" spans="1:6" ht="35.25" customHeight="1">
      <c r="A9" s="170" t="s">
        <v>135</v>
      </c>
      <c r="B9" s="171"/>
      <c r="C9" s="171"/>
      <c r="D9" s="171"/>
      <c r="E9" s="171"/>
      <c r="F9" s="44"/>
    </row>
    <row r="10" spans="1:6" ht="27" customHeight="1">
      <c r="A10" s="37" t="s">
        <v>161</v>
      </c>
      <c r="B10" s="37" t="s">
        <v>31</v>
      </c>
      <c r="C10" s="37" t="s">
        <v>89</v>
      </c>
      <c r="D10" s="37" t="s">
        <v>87</v>
      </c>
      <c r="E10" s="37" t="s">
        <v>76</v>
      </c>
      <c r="F10" s="25"/>
    </row>
    <row r="11" spans="1:6" s="89" customFormat="1" ht="12.75" hidden="1">
      <c r="A11" s="110"/>
      <c r="B11" s="111"/>
      <c r="C11" s="116"/>
      <c r="D11" s="116"/>
      <c r="E11" s="117"/>
      <c r="F11" s="2"/>
    </row>
    <row r="12" spans="1:6" s="89" customFormat="1" ht="12.75">
      <c r="A12" s="114" t="s">
        <v>193</v>
      </c>
      <c r="B12" s="111"/>
      <c r="C12" s="116"/>
      <c r="D12" s="116"/>
      <c r="E12" s="117"/>
      <c r="F12" s="2"/>
    </row>
    <row r="13" spans="1:6" s="89" customFormat="1" ht="12.75">
      <c r="A13" s="114"/>
      <c r="B13" s="111"/>
      <c r="C13" s="116"/>
      <c r="D13" s="116"/>
      <c r="E13" s="117"/>
      <c r="F13" s="2"/>
    </row>
    <row r="14" spans="1:6" s="89" customFormat="1" ht="12.75">
      <c r="A14" s="114"/>
      <c r="B14" s="111"/>
      <c r="C14" s="116"/>
      <c r="D14" s="116"/>
      <c r="E14" s="117"/>
      <c r="F14" s="2"/>
    </row>
    <row r="15" spans="1:6" s="89" customFormat="1" ht="12.75">
      <c r="A15" s="114"/>
      <c r="B15" s="111"/>
      <c r="C15" s="116"/>
      <c r="D15" s="116"/>
      <c r="E15" s="117"/>
      <c r="F15" s="2"/>
    </row>
    <row r="16" spans="1:6" s="89" customFormat="1" ht="12.75">
      <c r="A16" s="114"/>
      <c r="B16" s="111"/>
      <c r="C16" s="116"/>
      <c r="D16" s="116"/>
      <c r="E16" s="117"/>
      <c r="F16" s="2"/>
    </row>
    <row r="17" spans="1:6" s="89" customFormat="1" ht="12.75">
      <c r="A17" s="114"/>
      <c r="B17" s="111"/>
      <c r="C17" s="116"/>
      <c r="D17" s="116"/>
      <c r="E17" s="117"/>
      <c r="F17" s="2"/>
    </row>
    <row r="18" spans="1:6" s="89" customFormat="1" ht="12.75">
      <c r="A18" s="114"/>
      <c r="B18" s="111"/>
      <c r="C18" s="116"/>
      <c r="D18" s="116"/>
      <c r="E18" s="117"/>
      <c r="F18" s="2"/>
    </row>
    <row r="19" spans="1:6" s="89" customFormat="1" ht="12.75">
      <c r="A19" s="114"/>
      <c r="B19" s="111"/>
      <c r="C19" s="116"/>
      <c r="D19" s="116"/>
      <c r="E19" s="117"/>
      <c r="F19" s="2"/>
    </row>
    <row r="20" spans="1:6" s="89" customFormat="1" ht="12.75">
      <c r="A20" s="114"/>
      <c r="B20" s="111"/>
      <c r="C20" s="116"/>
      <c r="D20" s="116"/>
      <c r="E20" s="117"/>
      <c r="F20" s="2"/>
    </row>
    <row r="21" spans="1:6" s="89" customFormat="1" ht="12.75">
      <c r="A21" s="114"/>
      <c r="B21" s="111"/>
      <c r="C21" s="116"/>
      <c r="D21" s="116"/>
      <c r="E21" s="117"/>
      <c r="F21" s="2"/>
    </row>
    <row r="22" spans="1:6" s="89" customFormat="1" ht="12.75">
      <c r="A22" s="110"/>
      <c r="B22" s="111"/>
      <c r="C22" s="116"/>
      <c r="D22" s="116"/>
      <c r="E22" s="117"/>
      <c r="F22" s="2"/>
    </row>
    <row r="23" spans="1:6" s="89" customFormat="1" ht="12.75">
      <c r="A23" s="110"/>
      <c r="B23" s="111"/>
      <c r="C23" s="116"/>
      <c r="D23" s="116"/>
      <c r="E23" s="117"/>
      <c r="F23" s="2"/>
    </row>
    <row r="24" spans="1:6" s="89" customFormat="1" ht="11.25" customHeight="1" hidden="1">
      <c r="A24" s="110"/>
      <c r="B24" s="111"/>
      <c r="C24" s="116"/>
      <c r="D24" s="116"/>
      <c r="E24" s="117"/>
      <c r="F24" s="2"/>
    </row>
    <row r="25" spans="1:6" ht="34.5" customHeight="1">
      <c r="A25" s="90" t="s">
        <v>129</v>
      </c>
      <c r="B25" s="102">
        <f>SUM(B11:B24)</f>
        <v>0</v>
      </c>
      <c r="C25" s="123" t="str">
        <f>IF(SUBTOTAL(3,B11:B24)=SUBTOTAL(103,B11:B24),'Summary and sign-off'!$A$47,'Summary and sign-off'!$A$48)</f>
        <v>Check - there are no hidden rows with data</v>
      </c>
      <c r="D25" s="163" t="str">
        <f>IF('Summary and sign-off'!F57='Summary and sign-off'!F53,'Summary and sign-off'!A50,'Summary and sign-off'!A49)</f>
        <v>Check - each entry provides sufficient information</v>
      </c>
      <c r="E25" s="163"/>
      <c r="F25" s="2"/>
    </row>
    <row r="26" spans="1:6" ht="12.75">
      <c r="A26" s="23"/>
      <c r="B26" s="22"/>
      <c r="C26" s="22"/>
      <c r="D26" s="22"/>
      <c r="E26" s="22"/>
      <c r="F26" s="40"/>
    </row>
    <row r="27" spans="1:6" ht="12.75">
      <c r="A27" s="23" t="s">
        <v>8</v>
      </c>
      <c r="B27" s="24"/>
      <c r="C27" s="29"/>
      <c r="D27" s="22"/>
      <c r="E27" s="22"/>
      <c r="F27" s="40"/>
    </row>
    <row r="28" spans="1:6" ht="12.75" customHeight="1">
      <c r="A28" s="25" t="s">
        <v>160</v>
      </c>
      <c r="B28" s="25"/>
      <c r="C28" s="25"/>
      <c r="D28" s="25"/>
      <c r="E28" s="25"/>
      <c r="F28" s="40"/>
    </row>
    <row r="29" spans="1:6" ht="12.75">
      <c r="A29" s="25" t="s">
        <v>159</v>
      </c>
      <c r="B29" s="33"/>
      <c r="C29" s="45"/>
      <c r="D29" s="46"/>
      <c r="E29" s="46"/>
      <c r="F29" s="40"/>
    </row>
    <row r="30" spans="1:6" ht="12.75">
      <c r="A30" s="25" t="s">
        <v>157</v>
      </c>
      <c r="B30" s="27"/>
      <c r="C30" s="28"/>
      <c r="D30" s="28"/>
      <c r="E30" s="28"/>
      <c r="F30" s="29"/>
    </row>
    <row r="31" spans="1:6" ht="12.75">
      <c r="A31" s="33" t="s">
        <v>13</v>
      </c>
      <c r="B31" s="33"/>
      <c r="C31" s="45"/>
      <c r="D31" s="45"/>
      <c r="E31" s="45"/>
      <c r="F31" s="40"/>
    </row>
    <row r="32" spans="1:6" ht="12.75" customHeight="1">
      <c r="A32" s="33" t="s">
        <v>166</v>
      </c>
      <c r="B32" s="33"/>
      <c r="C32" s="47"/>
      <c r="D32" s="47"/>
      <c r="E32" s="35"/>
      <c r="F32" s="40"/>
    </row>
    <row r="33" spans="1:6" ht="12.75">
      <c r="A33" s="22"/>
      <c r="B33" s="22"/>
      <c r="C33" s="22"/>
      <c r="D33" s="22"/>
      <c r="E33" s="22"/>
      <c r="F33" s="40"/>
    </row>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2">
    <dataValidation errorStyle="warning" type="date" allowBlank="1" showInputMessage="1" showErrorMessage="1" prompt="Any non-standard date format or date outside the disclosure period (typically 1 July 2018 - 30 June 2019) will raise an alert. Check entry and select 'Yes' to accept/continue." error="This date may be outside the timeframe indicated (eg 2018/19 year)" sqref="A11:A24">
      <formula1>$B$4</formula1>
      <formula2>$B$5</formula2>
    </dataValidation>
    <dataValidation allowBlank="1" showInputMessage="1" showErrorMessage="1" prompt="Insert additional rows as needed:&#10;- 'right click' on a row number (left of screen)&#10;- select 'Insert' (this will insert a row above it)" sqref="A10"/>
  </dataValidations>
  <printOptions gridLines="1"/>
  <pageMargins left="0.7086614173228347" right="0.7086614173228347" top="0.7480314960629921" bottom="0.7480314960629921" header="0.31496062992125984" footer="0.31496062992125984"/>
  <pageSetup fitToHeight="0" fitToWidth="1" horizontalDpi="600" verticalDpi="600" orientation="landscape" paperSize="9" scale="69" r:id="rId3"/>
  <headerFooter alignWithMargins="0">
    <oddFooter>&amp;LCE Expense Disclosure Workbook 2018&amp;RWorksheet - Hospitality</oddFooter>
  </headerFooter>
  <legacyDrawing r:id="rId2"/>
</worksheet>
</file>

<file path=xl/worksheets/sheet5.xml><?xml version="1.0" encoding="utf-8"?>
<worksheet xmlns="http://schemas.openxmlformats.org/spreadsheetml/2006/main" xmlns:r="http://schemas.openxmlformats.org/officeDocument/2006/relationships">
  <sheetPr>
    <tabColor theme="3" tint="0.39998000860214233"/>
    <pageSetUpPr fitToPage="1"/>
  </sheetPr>
  <dimension ref="A1:F39"/>
  <sheetViews>
    <sheetView zoomScalePageLayoutView="0" workbookViewId="0" topLeftCell="A10">
      <selection activeCell="D20" sqref="D20"/>
    </sheetView>
  </sheetViews>
  <sheetFormatPr defaultColWidth="0" defaultRowHeight="12.75" zeroHeight="1"/>
  <cols>
    <col min="1" max="1" width="35.7109375" style="17" customWidth="1"/>
    <col min="2" max="2" width="14.28125" style="17" customWidth="1"/>
    <col min="3" max="3" width="71.421875" style="17" customWidth="1"/>
    <col min="4" max="4" width="50.00390625" style="17" customWidth="1"/>
    <col min="5" max="5" width="21.421875" style="17" customWidth="1"/>
    <col min="6" max="6" width="36.8515625" style="17" customWidth="1"/>
    <col min="7" max="10" width="9.140625" style="17" hidden="1" customWidth="1"/>
    <col min="11" max="13" width="0" style="17" hidden="1" customWidth="1"/>
    <col min="14" max="16384" width="9.140625" style="17" hidden="1" customWidth="1"/>
  </cols>
  <sheetData>
    <row r="1" spans="1:6" ht="26.25" customHeight="1">
      <c r="A1" s="159" t="s">
        <v>6</v>
      </c>
      <c r="B1" s="159"/>
      <c r="C1" s="159"/>
      <c r="D1" s="159"/>
      <c r="E1" s="159"/>
      <c r="F1" s="26"/>
    </row>
    <row r="2" spans="1:6" ht="21" customHeight="1">
      <c r="A2" s="4" t="s">
        <v>2</v>
      </c>
      <c r="B2" s="162" t="str">
        <f>'Summary and sign-off'!B2:F2</f>
        <v>Lakes District Health Board</v>
      </c>
      <c r="C2" s="162"/>
      <c r="D2" s="162"/>
      <c r="E2" s="162"/>
      <c r="F2" s="26"/>
    </row>
    <row r="3" spans="1:6" ht="21" customHeight="1">
      <c r="A3" s="4" t="s">
        <v>3</v>
      </c>
      <c r="B3" s="162" t="str">
        <f>'Summary and sign-off'!B3:F3</f>
        <v>Nick Saville-Wood</v>
      </c>
      <c r="C3" s="162"/>
      <c r="D3" s="162"/>
      <c r="E3" s="162"/>
      <c r="F3" s="26"/>
    </row>
    <row r="4" spans="1:6" ht="21" customHeight="1">
      <c r="A4" s="4" t="s">
        <v>77</v>
      </c>
      <c r="B4" s="162">
        <f>'Summary and sign-off'!B4:F4</f>
        <v>44013</v>
      </c>
      <c r="C4" s="162"/>
      <c r="D4" s="162"/>
      <c r="E4" s="162"/>
      <c r="F4" s="26"/>
    </row>
    <row r="5" spans="1:6" ht="21" customHeight="1">
      <c r="A5" s="4" t="s">
        <v>78</v>
      </c>
      <c r="B5" s="162">
        <f>'Summary and sign-off'!B5:F5</f>
        <v>44377</v>
      </c>
      <c r="C5" s="162"/>
      <c r="D5" s="162"/>
      <c r="E5" s="162"/>
      <c r="F5" s="26"/>
    </row>
    <row r="6" spans="1:6" ht="21" customHeight="1">
      <c r="A6" s="4" t="s">
        <v>29</v>
      </c>
      <c r="B6" s="157" t="s">
        <v>64</v>
      </c>
      <c r="C6" s="157"/>
      <c r="D6" s="157"/>
      <c r="E6" s="157"/>
      <c r="F6" s="36"/>
    </row>
    <row r="7" spans="1:6" ht="21" customHeight="1">
      <c r="A7" s="4" t="s">
        <v>104</v>
      </c>
      <c r="B7" s="157" t="s">
        <v>116</v>
      </c>
      <c r="C7" s="157"/>
      <c r="D7" s="157"/>
      <c r="E7" s="157"/>
      <c r="F7" s="36"/>
    </row>
    <row r="8" spans="1:6" ht="35.25" customHeight="1">
      <c r="A8" s="166" t="s">
        <v>0</v>
      </c>
      <c r="B8" s="166"/>
      <c r="C8" s="173"/>
      <c r="D8" s="173"/>
      <c r="E8" s="173"/>
      <c r="F8" s="26"/>
    </row>
    <row r="9" spans="1:6" ht="35.25" customHeight="1">
      <c r="A9" s="174" t="s">
        <v>127</v>
      </c>
      <c r="B9" s="175"/>
      <c r="C9" s="175"/>
      <c r="D9" s="175"/>
      <c r="E9" s="175"/>
      <c r="F9" s="26"/>
    </row>
    <row r="10" spans="1:6" ht="27" customHeight="1">
      <c r="A10" s="37" t="s">
        <v>49</v>
      </c>
      <c r="B10" s="37" t="s">
        <v>31</v>
      </c>
      <c r="C10" s="37" t="s">
        <v>51</v>
      </c>
      <c r="D10" s="37" t="s">
        <v>162</v>
      </c>
      <c r="E10" s="37" t="s">
        <v>76</v>
      </c>
      <c r="F10" s="38"/>
    </row>
    <row r="11" spans="1:6" s="89" customFormat="1" ht="12.75" hidden="1">
      <c r="A11" s="110"/>
      <c r="B11" s="111"/>
      <c r="C11" s="116"/>
      <c r="D11" s="116"/>
      <c r="E11" s="117"/>
      <c r="F11" s="3"/>
    </row>
    <row r="12" spans="1:6" s="89" customFormat="1" ht="12.75">
      <c r="A12" s="114"/>
      <c r="B12" s="111"/>
      <c r="C12" s="116"/>
      <c r="D12" s="116"/>
      <c r="E12" s="117"/>
      <c r="F12" s="3"/>
    </row>
    <row r="13" spans="1:6" s="89" customFormat="1" ht="12.75">
      <c r="A13" s="114">
        <v>44165</v>
      </c>
      <c r="B13" s="111">
        <v>1094.5</v>
      </c>
      <c r="C13" s="116" t="s">
        <v>171</v>
      </c>
      <c r="D13" s="116" t="s">
        <v>172</v>
      </c>
      <c r="E13" s="117" t="s">
        <v>173</v>
      </c>
      <c r="F13" s="3"/>
    </row>
    <row r="14" spans="1:6" s="89" customFormat="1" ht="12.75">
      <c r="A14" s="114">
        <v>44048</v>
      </c>
      <c r="B14" s="111">
        <v>1150</v>
      </c>
      <c r="C14" s="116" t="s">
        <v>176</v>
      </c>
      <c r="D14" s="116"/>
      <c r="E14" s="117"/>
      <c r="F14" s="3"/>
    </row>
    <row r="15" spans="1:6" s="89" customFormat="1" ht="12.75">
      <c r="A15" s="114">
        <v>44106</v>
      </c>
      <c r="B15" s="111">
        <v>1581.25</v>
      </c>
      <c r="C15" s="116" t="s">
        <v>176</v>
      </c>
      <c r="D15" s="116"/>
      <c r="E15" s="117"/>
      <c r="F15" s="3"/>
    </row>
    <row r="16" spans="1:6" s="89" customFormat="1" ht="12.75">
      <c r="A16" s="114">
        <v>44183</v>
      </c>
      <c r="B16" s="111">
        <v>1725.01</v>
      </c>
      <c r="C16" s="116" t="s">
        <v>176</v>
      </c>
      <c r="D16" s="116"/>
      <c r="E16" s="117"/>
      <c r="F16" s="3"/>
    </row>
    <row r="17" spans="1:6" s="89" customFormat="1" ht="12.75">
      <c r="A17" s="114">
        <v>44270</v>
      </c>
      <c r="B17" s="111">
        <v>415</v>
      </c>
      <c r="C17" s="116" t="s">
        <v>190</v>
      </c>
      <c r="D17" s="116"/>
      <c r="E17" s="117"/>
      <c r="F17" s="3"/>
    </row>
    <row r="18" spans="1:6" s="89" customFormat="1" ht="12.75">
      <c r="A18" s="114">
        <v>44286</v>
      </c>
      <c r="B18" s="111">
        <v>1150</v>
      </c>
      <c r="C18" s="116" t="s">
        <v>176</v>
      </c>
      <c r="D18" s="116"/>
      <c r="E18" s="117"/>
      <c r="F18" s="3"/>
    </row>
    <row r="19" spans="1:6" s="89" customFormat="1" ht="12.75">
      <c r="A19" s="114">
        <v>44377</v>
      </c>
      <c r="B19" s="111">
        <v>1250</v>
      </c>
      <c r="C19" s="116" t="s">
        <v>176</v>
      </c>
      <c r="D19" s="116"/>
      <c r="E19" s="117"/>
      <c r="F19" s="3"/>
    </row>
    <row r="20" spans="1:6" s="89" customFormat="1" ht="12.75">
      <c r="A20" s="114"/>
      <c r="B20" s="111"/>
      <c r="C20" s="116"/>
      <c r="D20" s="116"/>
      <c r="E20" s="117"/>
      <c r="F20" s="3"/>
    </row>
    <row r="21" spans="1:6" s="89" customFormat="1" ht="12.75">
      <c r="A21" s="114"/>
      <c r="B21" s="111"/>
      <c r="C21" s="116"/>
      <c r="D21" s="116"/>
      <c r="E21" s="117"/>
      <c r="F21" s="3"/>
    </row>
    <row r="22" spans="1:6" s="89" customFormat="1" ht="12.75">
      <c r="A22" s="110"/>
      <c r="B22" s="111"/>
      <c r="C22" s="116"/>
      <c r="D22" s="116"/>
      <c r="E22" s="117"/>
      <c r="F22" s="3"/>
    </row>
    <row r="23" spans="1:6" s="89" customFormat="1" ht="12.75">
      <c r="A23" s="110"/>
      <c r="B23" s="111"/>
      <c r="C23" s="116"/>
      <c r="D23" s="116"/>
      <c r="E23" s="117"/>
      <c r="F23" s="3"/>
    </row>
    <row r="24" spans="1:6" s="89" customFormat="1" ht="12.75" hidden="1">
      <c r="A24" s="110"/>
      <c r="B24" s="111"/>
      <c r="C24" s="116"/>
      <c r="D24" s="116"/>
      <c r="E24" s="117"/>
      <c r="F24" s="3"/>
    </row>
    <row r="25" spans="1:6" ht="34.5" customHeight="1">
      <c r="A25" s="90" t="s">
        <v>136</v>
      </c>
      <c r="B25" s="102">
        <f>SUM(B11:B24)</f>
        <v>8365.76</v>
      </c>
      <c r="C25" s="123" t="str">
        <f>IF(SUBTOTAL(3,B11:B24)=SUBTOTAL(103,B11:B24),'Summary and sign-off'!$A$47,'Summary and sign-off'!$A$48)</f>
        <v>Check - there are no hidden rows with data</v>
      </c>
      <c r="D25" s="163" t="str">
        <f>IF('Summary and sign-off'!F58='Summary and sign-off'!F53,'Summary and sign-off'!A50,'Summary and sign-off'!A49)</f>
        <v>Not all lines have an entry for "Cost in NZ$" and "Type of expense"</v>
      </c>
      <c r="E25" s="163"/>
      <c r="F25" s="39"/>
    </row>
    <row r="26" spans="1:6" ht="13.5" customHeight="1">
      <c r="A26" s="40"/>
      <c r="B26" s="29"/>
      <c r="C26" s="22"/>
      <c r="D26" s="22"/>
      <c r="E26" s="22"/>
      <c r="F26" s="26"/>
    </row>
    <row r="27" spans="1:6" ht="12.75">
      <c r="A27" s="23" t="s">
        <v>7</v>
      </c>
      <c r="B27" s="22"/>
      <c r="C27" s="22"/>
      <c r="D27" s="22"/>
      <c r="E27" s="22"/>
      <c r="F27" s="26"/>
    </row>
    <row r="28" spans="1:6" ht="12" customHeight="1">
      <c r="A28" s="25" t="s">
        <v>50</v>
      </c>
      <c r="B28" s="22"/>
      <c r="C28" s="22"/>
      <c r="D28" s="22"/>
      <c r="E28" s="22"/>
      <c r="F28" s="26"/>
    </row>
    <row r="29" spans="1:6" ht="12.75">
      <c r="A29" s="25" t="s">
        <v>157</v>
      </c>
      <c r="B29" s="27"/>
      <c r="C29" s="28"/>
      <c r="D29" s="28"/>
      <c r="E29" s="28"/>
      <c r="F29" s="29"/>
    </row>
    <row r="30" spans="1:6" ht="12.75">
      <c r="A30" s="33" t="s">
        <v>13</v>
      </c>
      <c r="B30" s="34"/>
      <c r="C30" s="29"/>
      <c r="D30" s="29"/>
      <c r="E30" s="29"/>
      <c r="F30" s="29"/>
    </row>
    <row r="31" spans="1:6" ht="12.75" customHeight="1">
      <c r="A31" s="33" t="s">
        <v>166</v>
      </c>
      <c r="B31" s="41"/>
      <c r="C31" s="35"/>
      <c r="D31" s="35"/>
      <c r="E31" s="35"/>
      <c r="F31" s="35"/>
    </row>
    <row r="32" spans="1:6" ht="12.75">
      <c r="A32" s="40"/>
      <c r="B32" s="42"/>
      <c r="C32" s="22"/>
      <c r="D32" s="22"/>
      <c r="E32" s="22"/>
      <c r="F32" s="40"/>
    </row>
    <row r="33" spans="1:5" ht="12.75" hidden="1">
      <c r="A33" s="22"/>
      <c r="B33" s="22"/>
      <c r="C33" s="22"/>
      <c r="D33" s="22"/>
      <c r="E33" s="40"/>
    </row>
    <row r="34" ht="12.75" customHeight="1" hidden="1"/>
    <row r="35" spans="1:6" ht="12.75" hidden="1">
      <c r="A35" s="43"/>
      <c r="B35" s="43"/>
      <c r="C35" s="43"/>
      <c r="D35" s="43"/>
      <c r="E35" s="43"/>
      <c r="F35" s="26"/>
    </row>
    <row r="36" spans="1:6" ht="12.75" hidden="1">
      <c r="A36" s="43"/>
      <c r="B36" s="43"/>
      <c r="C36" s="43"/>
      <c r="D36" s="43"/>
      <c r="E36" s="43"/>
      <c r="F36" s="26"/>
    </row>
    <row r="37" spans="1:6" ht="12.75" hidden="1">
      <c r="A37" s="43"/>
      <c r="B37" s="43"/>
      <c r="C37" s="43"/>
      <c r="D37" s="43"/>
      <c r="E37" s="43"/>
      <c r="F37" s="26"/>
    </row>
    <row r="38" spans="1:6" ht="12.75" hidden="1">
      <c r="A38" s="43"/>
      <c r="B38" s="43"/>
      <c r="C38" s="43"/>
      <c r="D38" s="43"/>
      <c r="E38" s="43"/>
      <c r="F38" s="26"/>
    </row>
    <row r="39" spans="1:6" ht="12.75" hidden="1">
      <c r="A39" s="43"/>
      <c r="B39" s="43"/>
      <c r="C39" s="43"/>
      <c r="D39" s="43"/>
      <c r="E39" s="43"/>
      <c r="F39" s="26"/>
    </row>
    <row r="40" ht="12.75" hidden="1"/>
    <row r="41" ht="12.75" hidden="1"/>
    <row r="42" ht="12.75" hidden="1"/>
    <row r="43" ht="12.75" hidden="1"/>
    <row r="44" ht="12.75" hidden="1"/>
    <row r="45" ht="12.75" hidden="1"/>
    <row r="46" ht="12.75" hidden="1"/>
    <row r="47" ht="12.75" hidden="1"/>
    <row r="48" ht="12.75" hidden="1"/>
    <row r="49" ht="12.75" hidden="1"/>
    <row r="50" ht="12.75" hidden="1"/>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2">
    <dataValidation errorStyle="warning" type="date" allowBlank="1" showInputMessage="1" showErrorMessage="1" prompt="Any non-standard date format or date outside the disclosure period (typically 1 July 2018 - 30 June 2019) will raise an alert. Check entry and select 'Yes' to accept/continue." error="This date may be outside the timeframe indicated (eg 2018/19 year)" sqref="A11:A24">
      <formula1>$B$4</formula1>
      <formula2>$B$5</formula2>
    </dataValidation>
    <dataValidation allowBlank="1" showInputMessage="1" showErrorMessage="1" prompt="Insert additional rows as needed:&#10;- 'right click' on a row number (left of screen)&#10;- select 'Insert' (this will insert a row above it)" sqref="A10"/>
  </dataValidations>
  <printOptions gridLines="1"/>
  <pageMargins left="0.7086614173228347" right="0.7086614173228347" top="0.7480314960629921" bottom="0.7480314960629921" header="0.31496062992125984" footer="0.31496062992125984"/>
  <pageSetup fitToHeight="0" fitToWidth="1" horizontalDpi="600" verticalDpi="600" orientation="landscape" paperSize="9" scale="69" r:id="rId3"/>
  <headerFooter alignWithMargins="0">
    <oddFooter>&amp;LCE Expense Disclosure Workbook 2018&amp;RWorksheet - All other expenses</oddFooter>
  </headerFooter>
  <legacyDrawing r:id="rId2"/>
</worksheet>
</file>

<file path=xl/worksheets/sheet6.xml><?xml version="1.0" encoding="utf-8"?>
<worksheet xmlns="http://schemas.openxmlformats.org/spreadsheetml/2006/main" xmlns:r="http://schemas.openxmlformats.org/officeDocument/2006/relationships">
  <sheetPr>
    <tabColor theme="8" tint="-0.24997000396251678"/>
    <pageSetUpPr fitToPage="1"/>
  </sheetPr>
  <dimension ref="A1:G45"/>
  <sheetViews>
    <sheetView zoomScalePageLayoutView="0" workbookViewId="0" topLeftCell="A1">
      <selection activeCell="E19" sqref="E19"/>
    </sheetView>
  </sheetViews>
  <sheetFormatPr defaultColWidth="0" defaultRowHeight="12.75" zeroHeight="1"/>
  <cols>
    <col min="1" max="1" width="35.7109375" style="17" customWidth="1"/>
    <col min="2" max="2" width="46.8515625" style="17" customWidth="1"/>
    <col min="3" max="3" width="22.140625" style="17" customWidth="1"/>
    <col min="4" max="4" width="25.421875" style="17" customWidth="1"/>
    <col min="5" max="6" width="35.7109375" style="17" customWidth="1"/>
    <col min="7" max="7" width="38.00390625" style="17" customWidth="1"/>
    <col min="8" max="10" width="9.140625" style="17" hidden="1" customWidth="1"/>
    <col min="11" max="15" width="0" style="17" hidden="1" customWidth="1"/>
    <col min="16" max="16384" width="0" style="17" hidden="1" customWidth="1"/>
  </cols>
  <sheetData>
    <row r="1" spans="1:6" ht="26.25" customHeight="1">
      <c r="A1" s="159" t="s">
        <v>32</v>
      </c>
      <c r="B1" s="159"/>
      <c r="C1" s="159"/>
      <c r="D1" s="159"/>
      <c r="E1" s="159"/>
      <c r="F1" s="159"/>
    </row>
    <row r="2" spans="1:6" ht="21" customHeight="1">
      <c r="A2" s="4" t="s">
        <v>2</v>
      </c>
      <c r="B2" s="162" t="str">
        <f>'Summary and sign-off'!B2:F2</f>
        <v>Lakes District Health Board</v>
      </c>
      <c r="C2" s="162"/>
      <c r="D2" s="162"/>
      <c r="E2" s="162"/>
      <c r="F2" s="162"/>
    </row>
    <row r="3" spans="1:6" ht="21" customHeight="1">
      <c r="A3" s="4" t="s">
        <v>3</v>
      </c>
      <c r="B3" s="162" t="str">
        <f>'Summary and sign-off'!B3:F3</f>
        <v>Nick Saville-Wood</v>
      </c>
      <c r="C3" s="162"/>
      <c r="D3" s="162"/>
      <c r="E3" s="162"/>
      <c r="F3" s="162"/>
    </row>
    <row r="4" spans="1:6" ht="21" customHeight="1">
      <c r="A4" s="4" t="s">
        <v>77</v>
      </c>
      <c r="B4" s="162">
        <f>'Summary and sign-off'!B4:F4</f>
        <v>44013</v>
      </c>
      <c r="C4" s="162"/>
      <c r="D4" s="162"/>
      <c r="E4" s="162"/>
      <c r="F4" s="162"/>
    </row>
    <row r="5" spans="1:6" ht="21" customHeight="1">
      <c r="A5" s="4" t="s">
        <v>78</v>
      </c>
      <c r="B5" s="162">
        <f>'Summary and sign-off'!B5:F5</f>
        <v>44377</v>
      </c>
      <c r="C5" s="162"/>
      <c r="D5" s="162"/>
      <c r="E5" s="162"/>
      <c r="F5" s="162"/>
    </row>
    <row r="6" spans="1:6" ht="21" customHeight="1">
      <c r="A6" s="4" t="s">
        <v>167</v>
      </c>
      <c r="B6" s="157" t="s">
        <v>64</v>
      </c>
      <c r="C6" s="157"/>
      <c r="D6" s="157"/>
      <c r="E6" s="157"/>
      <c r="F6" s="157"/>
    </row>
    <row r="7" spans="1:6" ht="21" customHeight="1">
      <c r="A7" s="4" t="s">
        <v>104</v>
      </c>
      <c r="B7" s="157" t="s">
        <v>116</v>
      </c>
      <c r="C7" s="157"/>
      <c r="D7" s="157"/>
      <c r="E7" s="157"/>
      <c r="F7" s="157"/>
    </row>
    <row r="8" spans="1:6" ht="36" customHeight="1">
      <c r="A8" s="166" t="s">
        <v>52</v>
      </c>
      <c r="B8" s="166"/>
      <c r="C8" s="166"/>
      <c r="D8" s="166"/>
      <c r="E8" s="166"/>
      <c r="F8" s="166"/>
    </row>
    <row r="9" spans="1:6" ht="36" customHeight="1">
      <c r="A9" s="174" t="s">
        <v>134</v>
      </c>
      <c r="B9" s="175"/>
      <c r="C9" s="175"/>
      <c r="D9" s="175"/>
      <c r="E9" s="175"/>
      <c r="F9" s="175"/>
    </row>
    <row r="10" spans="1:6" ht="39" customHeight="1">
      <c r="A10" s="18" t="s">
        <v>49</v>
      </c>
      <c r="B10" s="9" t="s">
        <v>163</v>
      </c>
      <c r="C10" s="9" t="s">
        <v>82</v>
      </c>
      <c r="D10" s="9" t="s">
        <v>33</v>
      </c>
      <c r="E10" s="9" t="s">
        <v>83</v>
      </c>
      <c r="F10" s="9" t="s">
        <v>126</v>
      </c>
    </row>
    <row r="11" spans="1:6" s="89" customFormat="1" ht="12.75" hidden="1">
      <c r="A11" s="114"/>
      <c r="B11" s="116"/>
      <c r="C11" s="122"/>
      <c r="D11" s="116"/>
      <c r="E11" s="118"/>
      <c r="F11" s="117"/>
    </row>
    <row r="12" spans="1:6" s="89" customFormat="1" ht="12.75">
      <c r="A12" s="114"/>
      <c r="B12" s="119"/>
      <c r="C12" s="122"/>
      <c r="D12" s="119"/>
      <c r="E12" s="118"/>
      <c r="F12" s="120"/>
    </row>
    <row r="13" spans="1:6" s="89" customFormat="1" ht="12.75">
      <c r="A13" s="114">
        <v>44180</v>
      </c>
      <c r="B13" s="119" t="s">
        <v>186</v>
      </c>
      <c r="C13" s="122" t="s">
        <v>36</v>
      </c>
      <c r="D13" s="119" t="s">
        <v>187</v>
      </c>
      <c r="E13" s="118">
        <v>20</v>
      </c>
      <c r="F13" s="120"/>
    </row>
    <row r="14" spans="1:6" s="89" customFormat="1" ht="12.75">
      <c r="A14" s="114">
        <v>44186</v>
      </c>
      <c r="B14" s="119" t="s">
        <v>194</v>
      </c>
      <c r="C14" s="122" t="s">
        <v>36</v>
      </c>
      <c r="D14" s="119" t="s">
        <v>195</v>
      </c>
      <c r="E14" s="118">
        <v>44</v>
      </c>
      <c r="F14" s="120"/>
    </row>
    <row r="15" spans="1:6" s="89" customFormat="1" ht="12.75">
      <c r="A15" s="114"/>
      <c r="B15" s="119"/>
      <c r="C15" s="122"/>
      <c r="D15" s="119"/>
      <c r="E15" s="118"/>
      <c r="F15" s="120"/>
    </row>
    <row r="16" spans="1:6" s="89" customFormat="1" ht="12.75">
      <c r="A16" s="114"/>
      <c r="B16" s="119"/>
      <c r="C16" s="122"/>
      <c r="D16" s="119"/>
      <c r="E16" s="118"/>
      <c r="F16" s="120"/>
    </row>
    <row r="17" spans="1:6" s="89" customFormat="1" ht="12.75">
      <c r="A17" s="114"/>
      <c r="B17" s="119"/>
      <c r="C17" s="122"/>
      <c r="D17" s="119"/>
      <c r="E17" s="118"/>
      <c r="F17" s="120"/>
    </row>
    <row r="18" spans="1:6" s="89" customFormat="1" ht="12.75">
      <c r="A18" s="114"/>
      <c r="B18" s="119"/>
      <c r="C18" s="122"/>
      <c r="D18" s="119"/>
      <c r="E18" s="118"/>
      <c r="F18" s="120"/>
    </row>
    <row r="19" spans="1:6" s="89" customFormat="1" ht="12.75">
      <c r="A19" s="114"/>
      <c r="B19" s="119"/>
      <c r="C19" s="122"/>
      <c r="D19" s="119"/>
      <c r="E19" s="118"/>
      <c r="F19" s="120"/>
    </row>
    <row r="20" spans="1:6" s="89" customFormat="1" ht="12.75">
      <c r="A20" s="114"/>
      <c r="B20" s="119"/>
      <c r="C20" s="122"/>
      <c r="D20" s="119"/>
      <c r="E20" s="118"/>
      <c r="F20" s="120"/>
    </row>
    <row r="21" spans="1:6" s="89" customFormat="1" ht="12.75">
      <c r="A21" s="114"/>
      <c r="B21" s="119"/>
      <c r="C21" s="122"/>
      <c r="D21" s="119"/>
      <c r="E21" s="118"/>
      <c r="F21" s="120"/>
    </row>
    <row r="22" spans="1:6" s="89" customFormat="1" ht="12.75">
      <c r="A22" s="114"/>
      <c r="B22" s="119"/>
      <c r="C22" s="122"/>
      <c r="D22" s="119"/>
      <c r="E22" s="118"/>
      <c r="F22" s="120"/>
    </row>
    <row r="23" spans="1:6" s="89" customFormat="1" ht="12.75">
      <c r="A23" s="114"/>
      <c r="B23" s="119"/>
      <c r="C23" s="122"/>
      <c r="D23" s="119"/>
      <c r="E23" s="118"/>
      <c r="F23" s="120"/>
    </row>
    <row r="24" spans="1:6" s="89" customFormat="1" ht="12.75" hidden="1">
      <c r="A24" s="114"/>
      <c r="B24" s="116"/>
      <c r="C24" s="122"/>
      <c r="D24" s="116"/>
      <c r="E24" s="118"/>
      <c r="F24" s="117"/>
    </row>
    <row r="25" spans="1:7" ht="34.5" customHeight="1">
      <c r="A25" s="91" t="s">
        <v>164</v>
      </c>
      <c r="B25" s="92" t="s">
        <v>35</v>
      </c>
      <c r="C25" s="93">
        <f>C26+C27</f>
        <v>2</v>
      </c>
      <c r="D25" s="131" t="str">
        <f>IF(SUBTOTAL(3,C11:C24)=SUBTOTAL(103,C11:C24),'Summary and sign-off'!$A$47,'Summary and sign-off'!$A$48)</f>
        <v>Check - there are no hidden rows with data</v>
      </c>
      <c r="E25" s="176" t="str">
        <f>IF('Summary and sign-off'!F59='Summary and sign-off'!F53,'Summary and sign-off'!A51,'Summary and sign-off'!A49)</f>
        <v>Check - each entry provides sufficient information</v>
      </c>
      <c r="F25" s="176"/>
      <c r="G25" s="89"/>
    </row>
    <row r="26" spans="1:6" ht="25.5" customHeight="1">
      <c r="A26" s="94"/>
      <c r="B26" s="95" t="s">
        <v>36</v>
      </c>
      <c r="C26" s="96">
        <f>COUNTIF(C11:C24,'Summary and sign-off'!A44)</f>
        <v>2</v>
      </c>
      <c r="D26" s="19"/>
      <c r="E26" s="20"/>
      <c r="F26" s="21"/>
    </row>
    <row r="27" spans="1:6" ht="25.5" customHeight="1">
      <c r="A27" s="94"/>
      <c r="B27" s="95" t="s">
        <v>34</v>
      </c>
      <c r="C27" s="96">
        <f>COUNTIF(C11:C24,'Summary and sign-off'!A45)</f>
        <v>0</v>
      </c>
      <c r="D27" s="19"/>
      <c r="E27" s="20"/>
      <c r="F27" s="21"/>
    </row>
    <row r="28" spans="1:6" ht="12.75">
      <c r="A28" s="22"/>
      <c r="B28" s="23"/>
      <c r="C28" s="22"/>
      <c r="D28" s="24"/>
      <c r="E28" s="24"/>
      <c r="F28" s="22"/>
    </row>
    <row r="29" spans="1:6" ht="12.75">
      <c r="A29" s="23" t="s">
        <v>7</v>
      </c>
      <c r="B29" s="23"/>
      <c r="C29" s="23"/>
      <c r="D29" s="23"/>
      <c r="E29" s="23"/>
      <c r="F29" s="23"/>
    </row>
    <row r="30" spans="1:6" ht="12" customHeight="1">
      <c r="A30" s="25" t="s">
        <v>50</v>
      </c>
      <c r="B30" s="22"/>
      <c r="C30" s="22"/>
      <c r="D30" s="22"/>
      <c r="E30" s="22"/>
      <c r="F30" s="26"/>
    </row>
    <row r="31" spans="1:6" ht="12.75">
      <c r="A31" s="25" t="s">
        <v>157</v>
      </c>
      <c r="B31" s="27"/>
      <c r="C31" s="28"/>
      <c r="D31" s="28"/>
      <c r="E31" s="28"/>
      <c r="F31" s="29"/>
    </row>
    <row r="32" spans="1:6" ht="12.75">
      <c r="A32" s="25" t="s">
        <v>15</v>
      </c>
      <c r="B32" s="30"/>
      <c r="C32" s="30"/>
      <c r="D32" s="30"/>
      <c r="E32" s="30"/>
      <c r="F32" s="30"/>
    </row>
    <row r="33" spans="1:6" ht="12.75" customHeight="1">
      <c r="A33" s="25" t="s">
        <v>93</v>
      </c>
      <c r="B33" s="22"/>
      <c r="C33" s="22"/>
      <c r="D33" s="22"/>
      <c r="E33" s="22"/>
      <c r="F33" s="22"/>
    </row>
    <row r="34" spans="1:6" ht="12.75" customHeight="1">
      <c r="A34" s="31" t="s">
        <v>37</v>
      </c>
      <c r="B34" s="32"/>
      <c r="C34" s="32"/>
      <c r="D34" s="32"/>
      <c r="E34" s="32"/>
      <c r="F34" s="32"/>
    </row>
    <row r="35" spans="1:6" ht="12.75">
      <c r="A35" s="33" t="s">
        <v>53</v>
      </c>
      <c r="B35" s="34"/>
      <c r="C35" s="29"/>
      <c r="D35" s="29"/>
      <c r="E35" s="29"/>
      <c r="F35" s="29"/>
    </row>
    <row r="36" spans="1:6" ht="12.75" customHeight="1">
      <c r="A36" s="33" t="s">
        <v>166</v>
      </c>
      <c r="B36" s="25"/>
      <c r="C36" s="35"/>
      <c r="D36" s="35"/>
      <c r="E36" s="35"/>
      <c r="F36" s="35"/>
    </row>
    <row r="37" spans="1:6" ht="12.75" customHeight="1">
      <c r="A37" s="25"/>
      <c r="B37" s="25"/>
      <c r="C37" s="35"/>
      <c r="D37" s="35"/>
      <c r="E37" s="35"/>
      <c r="F37" s="35"/>
    </row>
    <row r="38" spans="1:6" ht="12.75" customHeight="1" hidden="1">
      <c r="A38" s="25"/>
      <c r="B38" s="25"/>
      <c r="C38" s="35"/>
      <c r="D38" s="35"/>
      <c r="E38" s="35"/>
      <c r="F38" s="35"/>
    </row>
    <row r="39" ht="12.75" hidden="1"/>
    <row r="40" ht="12.75" hidden="1"/>
    <row r="41" spans="1:6" ht="12.75" hidden="1">
      <c r="A41" s="23"/>
      <c r="B41" s="23"/>
      <c r="C41" s="23"/>
      <c r="D41" s="23"/>
      <c r="E41" s="23"/>
      <c r="F41" s="23"/>
    </row>
    <row r="42" spans="1:6" ht="12.75" hidden="1">
      <c r="A42" s="23"/>
      <c r="B42" s="23"/>
      <c r="C42" s="23"/>
      <c r="D42" s="23"/>
      <c r="E42" s="23"/>
      <c r="F42" s="23"/>
    </row>
    <row r="43" spans="1:6" ht="12.75" hidden="1">
      <c r="A43" s="23"/>
      <c r="B43" s="23"/>
      <c r="C43" s="23"/>
      <c r="D43" s="23"/>
      <c r="E43" s="23"/>
      <c r="F43" s="23"/>
    </row>
    <row r="44" spans="1:6" ht="12.75" hidden="1">
      <c r="A44" s="23"/>
      <c r="B44" s="23"/>
      <c r="C44" s="23"/>
      <c r="D44" s="23"/>
      <c r="E44" s="23"/>
      <c r="F44" s="23"/>
    </row>
    <row r="45" spans="1:6" ht="12.75" hidden="1">
      <c r="A45" s="23"/>
      <c r="B45" s="23"/>
      <c r="C45" s="23"/>
      <c r="D45" s="23"/>
      <c r="E45" s="23"/>
      <c r="F45" s="23"/>
    </row>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sheetData>
  <sheetProtection sheet="1" formatCells="0" insertRows="0" deleteRows="0"/>
  <mergeCells count="10">
    <mergeCell ref="E25:F25"/>
    <mergeCell ref="A8:F8"/>
    <mergeCell ref="A1:F1"/>
    <mergeCell ref="A9:F9"/>
    <mergeCell ref="B2:F2"/>
    <mergeCell ref="B3:F3"/>
    <mergeCell ref="B4:F4"/>
    <mergeCell ref="B7:F7"/>
    <mergeCell ref="B5:F5"/>
    <mergeCell ref="B6:F6"/>
  </mergeCells>
  <dataValidations count="2">
    <dataValidation errorStyle="warning" type="date" allowBlank="1" showInputMessage="1" showErrorMessage="1" prompt="Any non-standard date format or date outside the disclosure period (typically 1 July 2018 - 30 June 2019) will raise an alert. Check entry and select 'Yes' to accept/continue." error="This date may be outside the timeframe indicated (eg 2018/19 year)" sqref="A11:A24">
      <formula1>$B$4</formula1>
      <formula2>$B$5</formula2>
    </dataValidation>
    <dataValidation allowBlank="1" showInputMessage="1" showErrorMessage="1" prompt="Insert additional rows as needed:&#10;- 'right click' on a row number (left of screen)&#10;- select 'Insert' (this will insert a row above it)" sqref="A10"/>
  </dataValidations>
  <printOptions gridLines="1"/>
  <pageMargins left="0.7086614173228347" right="0.7086614173228347" top="0.7480314960629921" bottom="0.7480314960629921" header="0.31496062992125984" footer="0.31496062992125984"/>
  <pageSetup fitToHeight="0" fitToWidth="1" horizontalDpi="600" verticalDpi="600" orientation="landscape" paperSize="9" scale="66" r:id="rId3"/>
  <headerFooter alignWithMargins="0">
    <oddFooter>&amp;LCE Expense Disclosure Workbook 2018&amp;RWorksheet - Gifts and benefits</oddFooter>
  </headerFooter>
  <legacyDrawing r:id="rId2"/>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Shan Tapsell</cp:lastModifiedBy>
  <cp:lastPrinted>2018-10-07T21:08:03Z</cp:lastPrinted>
  <dcterms:created xsi:type="dcterms:W3CDTF">2010-10-17T20:59:02Z</dcterms:created>
  <dcterms:modified xsi:type="dcterms:W3CDTF">2022-06-20T23:50:34Z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iManageAuthor">
    <vt:lpwstr>NEEDHAMGIRVENG</vt:lpwstr>
  </property>
  <property fmtid="{D5CDD505-2E9C-101B-9397-08002B2CF9AE}" pid="8" name="Security Classification">
    <vt:lpwstr>UNCLASSIFIED</vt:lpwstr>
  </property>
  <property fmtid="{D5CDD505-2E9C-101B-9397-08002B2CF9AE}" pid="9" name="Business Unit">
    <vt:lpwstr>SAAP</vt:lpwstr>
  </property>
  <property fmtid="{D5CDD505-2E9C-101B-9397-08002B2CF9AE}" pid="10" name="Endorsement">
    <vt:lpwstr/>
  </property>
  <property fmtid="{D5CDD505-2E9C-101B-9397-08002B2CF9AE}" pid="11" name="RM DOC ID">
    <vt:lpwstr/>
  </property>
  <property fmtid="{D5CDD505-2E9C-101B-9397-08002B2CF9AE}" pid="12" name="Class">
    <vt:lpwstr>POLICIES</vt:lpwstr>
  </property>
  <property fmtid="{D5CDD505-2E9C-101B-9397-08002B2CF9AE}" pid="13" name="File No">
    <vt:lpwstr>SSC-SIC-2-14</vt:lpwstr>
  </property>
  <property fmtid="{D5CDD505-2E9C-101B-9397-08002B2CF9AE}" pid="14" name="DOCNUM">
    <vt:lpwstr>2290185</vt:lpwstr>
  </property>
  <property fmtid="{D5CDD505-2E9C-101B-9397-08002B2CF9AE}" pid="15" name="Key Version">
    <vt:lpwstr>0</vt:lpwstr>
  </property>
  <property fmtid="{D5CDD505-2E9C-101B-9397-08002B2CF9AE}" pid="16" name="Precedents">
    <vt:lpwstr/>
  </property>
  <property fmtid="{D5CDD505-2E9C-101B-9397-08002B2CF9AE}" pid="17" name="SubClass">
    <vt:lpwstr/>
  </property>
  <property fmtid="{D5CDD505-2E9C-101B-9397-08002B2CF9AE}" pid="18" name="Sec Review">
    <vt:lpwstr/>
  </property>
  <property fmtid="{D5CDD505-2E9C-101B-9397-08002B2CF9AE}" pid="19" name="Cabinet Committee">
    <vt:lpwstr/>
  </property>
</Properties>
</file>